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chiva\Desktop\Proiect 312167\etapa a Ia\MPL\Anexe MPL\METODOLOGE SELECTIE FINALA\Revizie\"/>
    </mc:Choice>
  </mc:AlternateContent>
  <xr:revisionPtr revIDLastSave="0" documentId="13_ncr:1_{0359BECC-E8F3-4C82-A8B0-E3D3488524F0}" xr6:coauthVersionLast="47" xr6:coauthVersionMax="47" xr10:uidLastSave="{00000000-0000-0000-0000-000000000000}"/>
  <bookViews>
    <workbookView xWindow="-108" yWindow="-108" windowWidth="23256" windowHeight="12456" activeTab="1" xr2:uid="{00000000-000D-0000-FFFF-FFFF00000000}"/>
  </bookViews>
  <sheets>
    <sheet name="Buget Investitii" sheetId="6" r:id="rId1"/>
    <sheet name="Sinteza" sheetId="5" r:id="rId2"/>
  </sheets>
  <definedNames>
    <definedName name="_xlnm.Print_Area" localSheetId="0">'Buget Investitii'!$A$1:$F$98</definedName>
    <definedName name="_xlnm.Print_Titles" localSheetId="0">'Buget Investitii'!$1:$9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F86" i="6"/>
  <c r="F85" i="6"/>
  <c r="F83" i="6"/>
  <c r="F80" i="6"/>
  <c r="F77" i="6"/>
  <c r="F74" i="6"/>
  <c r="F70" i="6"/>
  <c r="F67" i="6"/>
  <c r="F64" i="6"/>
  <c r="F61" i="6"/>
  <c r="F60" i="6"/>
  <c r="F58" i="6"/>
  <c r="F57" i="6"/>
  <c r="F52" i="6"/>
  <c r="F49" i="6"/>
  <c r="F48" i="6"/>
  <c r="F45" i="6"/>
  <c r="F44" i="6"/>
  <c r="F41" i="6"/>
  <c r="F40" i="6"/>
  <c r="F37" i="6"/>
  <c r="F36" i="6"/>
  <c r="F33" i="6"/>
  <c r="F32" i="6"/>
  <c r="F29" i="6"/>
  <c r="F24" i="6"/>
  <c r="F20" i="6"/>
  <c r="F15" i="6"/>
  <c r="E84" i="6"/>
  <c r="E81" i="6"/>
  <c r="E78" i="6"/>
  <c r="E75" i="6"/>
  <c r="E72" i="6"/>
  <c r="E68" i="6"/>
  <c r="E65" i="6"/>
  <c r="E62" i="6"/>
  <c r="E59" i="6"/>
  <c r="E56" i="6"/>
  <c r="E53" i="6"/>
  <c r="E50" i="6"/>
  <c r="E46" i="6"/>
  <c r="E42" i="6"/>
  <c r="E38" i="6"/>
  <c r="E34" i="6"/>
  <c r="E30" i="6"/>
  <c r="E26" i="6"/>
  <c r="E21" i="6"/>
  <c r="E16" i="6"/>
  <c r="B19" i="5"/>
  <c r="B14" i="5"/>
  <c r="B13" i="5"/>
  <c r="D29" i="6"/>
  <c r="D86" i="6"/>
  <c r="D85" i="6"/>
  <c r="D84" i="6" s="1"/>
  <c r="D83" i="6"/>
  <c r="D81" i="6"/>
  <c r="D80" i="6"/>
  <c r="D78" i="6"/>
  <c r="D77" i="6"/>
  <c r="D75" i="6"/>
  <c r="D74" i="6"/>
  <c r="D72" i="6"/>
  <c r="F69" i="6"/>
  <c r="D67" i="6"/>
  <c r="F66" i="6"/>
  <c r="D64" i="6"/>
  <c r="D62" i="6"/>
  <c r="B15" i="5" s="1"/>
  <c r="D61" i="6"/>
  <c r="D60" i="6"/>
  <c r="D59" i="6" s="1"/>
  <c r="D58" i="6"/>
  <c r="D56" i="6" s="1"/>
  <c r="D57" i="6"/>
  <c r="F55" i="6"/>
  <c r="D52" i="6"/>
  <c r="D50" i="6"/>
  <c r="B11" i="5" s="1"/>
  <c r="D49" i="6"/>
  <c r="D48" i="6"/>
  <c r="D46" i="6"/>
  <c r="B10" i="5" s="1"/>
  <c r="D45" i="6"/>
  <c r="D44" i="6"/>
  <c r="D41" i="6"/>
  <c r="D40" i="6"/>
  <c r="D37" i="6"/>
  <c r="D36" i="6"/>
  <c r="D33" i="6"/>
  <c r="D32" i="6"/>
  <c r="D30" i="6"/>
  <c r="D24" i="6"/>
  <c r="D20" i="6"/>
  <c r="D15" i="6"/>
  <c r="F14" i="6"/>
  <c r="D11" i="6"/>
  <c r="F26" i="6" l="1"/>
  <c r="F79" i="6"/>
  <c r="E71" i="6"/>
  <c r="D71" i="6"/>
  <c r="B18" i="5" s="1"/>
  <c r="F76" i="6"/>
  <c r="F73" i="6"/>
  <c r="D68" i="6"/>
  <c r="B17" i="5" s="1"/>
  <c r="D65" i="6"/>
  <c r="B16" i="5" s="1"/>
  <c r="F63" i="6"/>
  <c r="D53" i="6"/>
  <c r="B12" i="5" s="1"/>
  <c r="F54" i="6"/>
  <c r="D42" i="6"/>
  <c r="B9" i="5" s="1"/>
  <c r="D38" i="6"/>
  <c r="B8" i="5" s="1"/>
  <c r="F13" i="6"/>
  <c r="F12" i="6"/>
  <c r="E10" i="6"/>
  <c r="B23" i="5" s="1"/>
  <c r="D34" i="6"/>
  <c r="E25" i="6"/>
  <c r="F31" i="6"/>
  <c r="D21" i="6"/>
  <c r="B6" i="5" s="1"/>
  <c r="D16" i="6"/>
  <c r="B5" i="5" s="1"/>
  <c r="D10" i="6"/>
  <c r="D26" i="6"/>
  <c r="F34" i="6"/>
  <c r="E87" i="6" l="1"/>
  <c r="E88" i="6" s="1"/>
  <c r="D25" i="6"/>
  <c r="B7" i="5" s="1"/>
  <c r="B4" i="5"/>
  <c r="F50" i="6"/>
  <c r="B22" i="5" l="1"/>
  <c r="B26" i="5"/>
  <c r="D87" i="6"/>
  <c r="F10" i="6"/>
  <c r="F78" i="6"/>
  <c r="F16" i="6"/>
  <c r="F65" i="6"/>
  <c r="F30" i="6"/>
  <c r="F25" i="6" s="1"/>
  <c r="F46" i="6"/>
  <c r="F81" i="6"/>
  <c r="B24" i="5" l="1"/>
  <c r="F72" i="6"/>
  <c r="F38" i="6"/>
  <c r="F53" i="6"/>
  <c r="F62" i="6"/>
  <c r="F84" i="6"/>
  <c r="F56" i="6"/>
  <c r="F68" i="6"/>
  <c r="F42" i="6"/>
  <c r="F59" i="6"/>
  <c r="F75" i="6"/>
  <c r="F71" i="6" l="1"/>
  <c r="B20" i="5" s="1"/>
  <c r="F87" i="6" l="1"/>
  <c r="F89" i="6" l="1"/>
  <c r="B27" i="5"/>
  <c r="B28" i="5" s="1"/>
</calcChain>
</file>

<file path=xl/sharedStrings.xml><?xml version="1.0" encoding="utf-8"?>
<sst xmlns="http://schemas.openxmlformats.org/spreadsheetml/2006/main" count="168" uniqueCount="77">
  <si>
    <t>Atentie:</t>
  </si>
  <si>
    <t>Cost total
lei</t>
  </si>
  <si>
    <t>SINTEZA BUGET</t>
  </si>
  <si>
    <t>TOTAL BUGET PROIECT</t>
  </si>
  <si>
    <t>FINANȚARE NERAMBURSABILĂ</t>
  </si>
  <si>
    <t>DEPĂȘIRE</t>
  </si>
  <si>
    <t>CONTRIBUȚIE PROPRIE - VALOARE</t>
  </si>
  <si>
    <t>CONTRIBUȚIE PROPRIE - PROCENT</t>
  </si>
  <si>
    <t xml:space="preserve">Titlul planului de afaceri: </t>
  </si>
  <si>
    <t xml:space="preserve">Categorii de cheltuieli </t>
  </si>
  <si>
    <t>...</t>
  </si>
  <si>
    <t>Nr. luni</t>
  </si>
  <si>
    <t>2. Cheltuieli cu deplasarea personalului întreprinderilor sprijinite: </t>
  </si>
  <si>
    <t>Nr. persoane</t>
  </si>
  <si>
    <t>2.1 Cheltuieli pentru cazare </t>
  </si>
  <si>
    <t>2.2 Cheltuieli cu diurna personalului propriu </t>
  </si>
  <si>
    <t>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</si>
  <si>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3. Cheltuieli aferente diverselor achiziţii de servicii specializate, pentru care beneficiarul ajutorului de minimis nu are expertiza necesară </t>
  </si>
  <si>
    <t>Cantitate</t>
  </si>
  <si>
    <t>Serviciul 1.......</t>
  </si>
  <si>
    <t>Serviciul 2.......</t>
  </si>
  <si>
    <t>Serviciul n.......</t>
  </si>
  <si>
    <t>4. Cheltuieli cu achiziția de active fixe corporale (altele decât terenuri și imobile), obiecte de inventar, materii prime și materiale, inclusiv materiale consumabile, alte cheltuieli pentru investiţii necesare funcţionării întreprinderilor </t>
  </si>
  <si>
    <t>5. Cheltuieli cu închirierea de sedii (inclusiv depozite), spații pentru desfășurarea diverselor activități ale întreprinderii, echipamente, vehicule, diverse bunuri </t>
  </si>
  <si>
    <t>…....</t>
  </si>
  <si>
    <t>6. Cheltuieli de leasing fără achiziție (leasing operațional) aferente funcţionării întreprinderilor (rate de leasing operațional plătite de întreprindere pentru: echipamente, vehicule, diverse bunuri mobile și imobile) </t>
  </si>
  <si>
    <t>7. Utilităţi aferente funcţionării întreprinderilor </t>
  </si>
  <si>
    <t>8. Servicii de administrare a clădirilor aferente funcţionării întreprinderilor </t>
  </si>
  <si>
    <t>9. Servicii de întreţinere şi reparare de echipamente şi mijloace de transport aferente funcţionării întreprinderilor </t>
  </si>
  <si>
    <t>10. Arhivare de documente aferente funcţionării întreprinderilor </t>
  </si>
  <si>
    <t>11.Amortizarea de active aferente functionarii intreprinderilor</t>
  </si>
  <si>
    <t>12. Cheltuieli financiare şi juridice (notariale) aferente funcţionării întreprinderilor </t>
  </si>
  <si>
    <t>13. Conectare la reţele informatice aferente funcţionării întreprinderilor </t>
  </si>
  <si>
    <t>14. Cheltuieli de informare şi publicitate aferente funcţionării întreprinderilor </t>
  </si>
  <si>
    <t>15. Alte cheltuieli aferente funcţionării întreprinderilor </t>
  </si>
  <si>
    <t>15.1. Prelucrare de date </t>
  </si>
  <si>
    <t>15.2. Întreţinere, actualizare şi dezvoltare de aplicaţii informatice </t>
  </si>
  <si>
    <t>15.3. Achiziţionare de publicaţii, cărţi, reviste de specialitate relevante pentru operaţiune, în format tipărit şi/sau electronic </t>
  </si>
  <si>
    <t>15.4. Concesiuni, brevete, licenţe, mărci comerciale, drepturi şi active similare </t>
  </si>
  <si>
    <t>16. Cheltuielile aferente garanțiilor oferite de bănci sau alte instituții financiare </t>
  </si>
  <si>
    <t>Semnatura:</t>
  </si>
  <si>
    <t xml:space="preserve">Data: </t>
  </si>
  <si>
    <t>1. Cheltuieli cu salariile personalului nou angajat si contributii sociale aferente cheltuielilor salariale si cheltuielilor asimilate acestora (contributii angajati si angajatori)</t>
  </si>
  <si>
    <t>Salariat 1_Functia</t>
  </si>
  <si>
    <t>Salariat 2_Functia</t>
  </si>
  <si>
    <t>Salariat 3_Functia</t>
  </si>
  <si>
    <t>Salariat 4_Functia</t>
  </si>
  <si>
    <t>Salariat n_Functia</t>
  </si>
  <si>
    <t>2.4 Taxe şi asigurări de călătorie și asigurări medicale aferente deplasării</t>
  </si>
  <si>
    <t>Valorile prezentate sunt in RON.</t>
  </si>
  <si>
    <t>Cost lunar (lei)</t>
  </si>
  <si>
    <t>Total (lei)</t>
  </si>
  <si>
    <t>Cost unitar (cost estimativ pe călătorie -lei) inclusiv TVA</t>
  </si>
  <si>
    <t>Cost unitar inclusiv TVA (lei)</t>
  </si>
  <si>
    <t>B. ASISTENŢA FINANCIARĂ NERAMBURSABILĂ SOLICITATĂ DE ÎNTREPRINDERE</t>
  </si>
  <si>
    <t>A. TOTAL BUGET PLAN DE AFACERI, din care:</t>
  </si>
  <si>
    <t>* se vor insera linii noi fără a schimba funcționalitatea formulelor de calcul</t>
  </si>
  <si>
    <t>Cheltuieli  cu personalul conform buget</t>
  </si>
  <si>
    <t>4.1 Mijloace fixe si obiecte de inventar</t>
  </si>
  <si>
    <t>4.2  Materii prime si materiale</t>
  </si>
  <si>
    <t xml:space="preserve">* Categoria 4.2 Materii prime si materiale, sunt cheltuieli pentru care se va demonstra prin documente contabile, înregistrarea </t>
  </si>
  <si>
    <r>
      <t xml:space="preserve">*TVA-ul deductibil nu este cheltuială eligibilă din finanțarea acordată sub formă de ajutor de minimis - </t>
    </r>
    <r>
      <rPr>
        <sz val="11"/>
        <color rgb="FFFF0000"/>
        <rFont val="Calibri"/>
        <family val="2"/>
        <scheme val="minor"/>
      </rPr>
      <t>î</t>
    </r>
    <r>
      <rPr>
        <sz val="11"/>
        <color rgb="FFFF0000"/>
        <rFont val="Calibri"/>
        <family val="2"/>
      </rPr>
      <t>n bugetul planului de afacere nu se va solicita TVA dacă acestă se va recupera prin declarații depuse la ANA</t>
    </r>
    <r>
      <rPr>
        <sz val="11"/>
        <color indexed="10"/>
        <rFont val="Calibri"/>
        <family val="2"/>
      </rPr>
      <t>F</t>
    </r>
  </si>
  <si>
    <t>în circuit de producție/vânzare și utilizarea completă până la finalul perioadei de implementare, altfel valoarea necheltuită devine neeligibilă.</t>
  </si>
  <si>
    <r>
      <t xml:space="preserve">Depășirea la cheltuielile cu personalul </t>
    </r>
    <r>
      <rPr>
        <b/>
        <sz val="11"/>
        <color rgb="FFFF0000"/>
        <rFont val="Calibri"/>
        <family val="2"/>
        <scheme val="minor"/>
      </rPr>
      <t>NU este cofinanțare</t>
    </r>
    <r>
      <rPr>
        <sz val="11"/>
        <color theme="1"/>
        <rFont val="Calibri"/>
        <family val="2"/>
        <scheme val="minor"/>
      </rPr>
      <t xml:space="preserve"> și devine contribuție proprie.</t>
    </r>
  </si>
  <si>
    <r>
      <t xml:space="preserve">Depășirea la cheltuielile cu personalul </t>
    </r>
    <r>
      <rPr>
        <b/>
        <sz val="11"/>
        <color rgb="FFFF0000"/>
        <rFont val="Calibri"/>
        <family val="2"/>
        <scheme val="minor"/>
      </rPr>
      <t>NU intră în calculul cofinanțării (valoric și procentual)</t>
    </r>
    <r>
      <rPr>
        <sz val="11"/>
        <rFont val="Calibri"/>
        <family val="2"/>
        <scheme val="minor"/>
      </rPr>
      <t>.</t>
    </r>
  </si>
  <si>
    <t>BUGET INVESTIȚII ȘI OPERARE 15 LUNI</t>
  </si>
  <si>
    <t>1. Cheltuieli cu salariile personalului nou angajat si contributii sociale aferente cheltuielilor salariale si cheltuielilor asimilate acestora (contributii angajati si angajatori) - salariu brut</t>
  </si>
  <si>
    <t>4.3 Alte cheltuieli pentru investitii necesare functionarii intreprinderilor</t>
  </si>
  <si>
    <t>14. Cheltuieli de informare şi publicitate aferente funcţionării întreprinderilor (maxim 10% din total buget)</t>
  </si>
  <si>
    <t>C. COFINANTARE min 10% I</t>
  </si>
  <si>
    <t>Cheltuieli cu personalul maxim - 42,30% din finantarea neramburasabila</t>
  </si>
  <si>
    <t>Program: „Programul Incluziune și Demnitate Socială2021-2027“
Prioritate: P03. Protejarea dreptului la demnitate socială 
Obiectiv specific: ESO4.1. 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(FSE+)
Acțiunea 3.2 Economie socială în mediul rural (FSE+)
Cod apel: PIDS/83/PIDS_P3/OP4/ESO4.1/PIDS_A12
Proiect: ECONOMIE SOCIALĂ ÎN GAL CÂMPIA BRĂILEI
Cod SMIS: 312167</t>
  </si>
  <si>
    <t>Numele si prenumele</t>
  </si>
  <si>
    <t>ANEXA NR. 7</t>
  </si>
  <si>
    <t>Ajutor de minimis (lei)</t>
  </si>
  <si>
    <t>Cofinantare proprie (lei)</t>
  </si>
  <si>
    <t>Unitati de masura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</si>
</sst>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l_e_i_-;\-* #,##0.00\ _l_e_i_-;_-* &quot;-&quot;??\ _l_e_i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8"/>
      <color theme="1"/>
      <name val="Calibri"/>
      <family val="2"/>
      <scheme val="minor"/>
    </font>
    <font>
      <b/>
      <sz val="14"/>
      <color theme="1"/>
      <name val="Calibri"/>
      <family val="2"/>
      <scheme val="minor"/>
    </font>
    <font>
      <sz val="14"/>
      <color theme="1"/>
      <name val="Calibri"/>
      <family val="2"/>
      <scheme val="minor"/>
    </font>
    <font>
      <sz val="11"/>
      <color rgb="FFFF0000"/>
      <name val="Calibri"/>
      <family val="2"/>
      <scheme val="minor"/>
    </font>
    <font>
      <sz val="11"/>
      <color indexed="8"/>
      <name val="Calibri"/>
      <family val="2"/>
    </font>
    <font>
      <b/>
      <sz val="10"/>
      <color rgb="FFFFFFFF"/>
      <name val="Calibri"/>
      <family val="2"/>
      <scheme val="minor"/>
    </font>
    <font>
      <b/>
      <sz val="10"/>
      <color theme="1"/>
      <name val="Calibri"/>
      <family val="2"/>
      <scheme val="minor"/>
    </font>
    <font>
      <sz val="11"/>
      <color theme="1"/>
      <name val="Trebuchet MS"/>
      <family val="2"/>
    </font>
    <font>
      <sz val="10"/>
      <color theme="1"/>
      <name val="Calibri"/>
      <family val="2"/>
      <scheme val="minor"/>
    </font>
    <font>
      <sz val="9"/>
      <color theme="1"/>
      <name val="Trebuchet MS"/>
      <family val="2"/>
    </font>
    <font>
      <sz val="11"/>
      <color indexed="10"/>
      <name val="Calibri"/>
      <family val="2"/>
    </font>
    <font>
      <b/>
      <sz val="8"/>
      <color rgb="FFFFFFFF"/>
      <name val="Calibri"/>
      <family val="2"/>
      <scheme val="minor"/>
    </font>
    <font>
      <sz val="11"/>
      <color rgb="FFFF0000"/>
      <name val="Calibri"/>
      <family val="2"/>
    </font>
    <font>
      <b/>
      <sz val="16"/>
      <color theme="1"/>
      <name val="Calibri"/>
      <family val="2"/>
      <scheme val="minor"/>
    </font>
    <font>
      <b/>
      <sz val="11"/>
      <color rgb="FFFF0000"/>
      <name val="Calibri"/>
      <family val="2"/>
      <scheme val="minor"/>
    </font>
    <font>
      <b/>
      <sz val="18"/>
      <color rgb="FFFF0000"/>
      <name val="Trebuchet MS"/>
      <family val="2"/>
    </font>
    <font>
      <sz val="11"/>
      <name val="Calibri"/>
      <family val="2"/>
      <scheme val="minor"/>
    </font>
    <font>
      <b/>
      <sz val="9"/>
      <color theme="1"/>
      <name val="Calibri"/>
      <family val="2"/>
      <scheme val="minor"/>
    </font>
    <font>
      <b/>
      <sz val="11"/>
      <color theme="4" tint="-0.249977111117893"/>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8080"/>
        <bgColor rgb="FF008080"/>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808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medium">
        <color indexed="64"/>
      </top>
      <bottom/>
      <diagonal/>
    </border>
    <border>
      <left style="thin">
        <color indexed="64"/>
      </left>
      <right style="thin">
        <color indexed="64"/>
      </right>
      <top/>
      <bottom style="thin">
        <color indexed="64"/>
      </bottom>
      <diagonal/>
    </border>
  </borders>
  <cellStyleXfs count="2">
    <xf numFmtId="0" fontId="0" fillId="0" borderId="0"/>
    <xf numFmtId="164" fontId="8" fillId="0" borderId="0" applyFont="0" applyFill="0" applyBorder="0" applyAlignment="0" applyProtection="0"/>
  </cellStyleXfs>
  <cellXfs count="84">
    <xf numFmtId="0" fontId="0" fillId="0" borderId="0" xfId="0"/>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vertical="center"/>
    </xf>
    <xf numFmtId="0" fontId="6" fillId="0" borderId="0" xfId="0" applyFont="1" applyAlignment="1">
      <alignment vertical="center"/>
    </xf>
    <xf numFmtId="43" fontId="11" fillId="0" borderId="0" xfId="0" applyNumberFormat="1" applyFont="1" applyAlignment="1">
      <alignment vertical="center" wrapText="1"/>
    </xf>
    <xf numFmtId="0" fontId="11" fillId="0" borderId="0" xfId="0" applyFont="1" applyAlignment="1">
      <alignment vertical="center" wrapText="1"/>
    </xf>
    <xf numFmtId="0" fontId="12" fillId="0" borderId="1" xfId="0" applyFont="1" applyBorder="1" applyAlignment="1">
      <alignment horizontal="justify" vertical="center"/>
    </xf>
    <xf numFmtId="164" fontId="10" fillId="0" borderId="1" xfId="1" applyFont="1" applyBorder="1" applyAlignment="1">
      <alignment horizontal="center" vertical="center" wrapText="1"/>
    </xf>
    <xf numFmtId="0" fontId="13" fillId="0" borderId="0" xfId="0" applyFont="1" applyAlignment="1">
      <alignment vertical="center" wrapText="1"/>
    </xf>
    <xf numFmtId="164" fontId="10" fillId="0" borderId="1" xfId="1" applyFont="1" applyFill="1" applyBorder="1" applyAlignment="1">
      <alignment horizontal="center" vertical="center" wrapText="1"/>
    </xf>
    <xf numFmtId="0" fontId="10" fillId="7" borderId="1" xfId="0" applyFont="1" applyFill="1" applyBorder="1" applyAlignment="1">
      <alignment horizontal="justify" vertical="center"/>
    </xf>
    <xf numFmtId="164" fontId="10" fillId="7" borderId="1" xfId="1" applyFont="1" applyFill="1" applyBorder="1" applyAlignment="1">
      <alignment horizontal="center" vertical="center" wrapText="1"/>
    </xf>
    <xf numFmtId="0" fontId="10" fillId="4" borderId="1" xfId="0" applyFont="1" applyFill="1" applyBorder="1" applyAlignment="1">
      <alignment horizontal="justify" vertical="center"/>
    </xf>
    <xf numFmtId="164" fontId="10" fillId="4" borderId="1" xfId="1" applyFont="1" applyFill="1" applyBorder="1" applyAlignment="1">
      <alignment horizontal="center" vertical="center" wrapText="1"/>
    </xf>
    <xf numFmtId="0" fontId="12" fillId="3" borderId="1" xfId="0" applyFont="1" applyFill="1" applyBorder="1" applyAlignment="1">
      <alignment horizontal="justify" vertical="center"/>
    </xf>
    <xf numFmtId="0" fontId="12" fillId="0" borderId="1" xfId="0" applyFont="1" applyBorder="1" applyAlignment="1">
      <alignment vertical="center"/>
    </xf>
    <xf numFmtId="0" fontId="12"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64" fontId="10" fillId="3" borderId="1" xfId="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4" fontId="10" fillId="7"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10" fillId="9" borderId="5" xfId="0" applyFont="1" applyFill="1" applyBorder="1" applyAlignment="1">
      <alignment vertical="center" wrapText="1"/>
    </xf>
    <xf numFmtId="0" fontId="10" fillId="9" borderId="13" xfId="0" applyFont="1" applyFill="1" applyBorder="1" applyAlignment="1">
      <alignment vertical="center" wrapText="1"/>
    </xf>
    <xf numFmtId="0" fontId="10" fillId="8" borderId="5" xfId="0" applyFont="1" applyFill="1" applyBorder="1" applyAlignment="1">
      <alignment vertical="center" wrapText="1"/>
    </xf>
    <xf numFmtId="0" fontId="10" fillId="8" borderId="14" xfId="0" applyFont="1" applyFill="1" applyBorder="1" applyAlignment="1">
      <alignment vertical="center" wrapText="1"/>
    </xf>
    <xf numFmtId="3" fontId="15" fillId="6" borderId="11" xfId="0" applyNumberFormat="1" applyFont="1" applyFill="1" applyBorder="1" applyAlignment="1">
      <alignment horizontal="center" vertical="center" wrapText="1"/>
    </xf>
    <xf numFmtId="3" fontId="9" fillId="6" borderId="10" xfId="0" applyNumberFormat="1" applyFont="1" applyFill="1" applyBorder="1" applyAlignment="1">
      <alignment horizontal="left" vertical="center"/>
    </xf>
    <xf numFmtId="0" fontId="17" fillId="5" borderId="0" xfId="0" applyFont="1" applyFill="1" applyAlignment="1">
      <alignment horizontal="left" vertical="center"/>
    </xf>
    <xf numFmtId="0" fontId="4" fillId="5" borderId="0" xfId="0" applyFont="1" applyFill="1" applyAlignment="1">
      <alignment horizontal="center" vertical="center"/>
    </xf>
    <xf numFmtId="16" fontId="10" fillId="7" borderId="1" xfId="0" applyNumberFormat="1" applyFont="1" applyFill="1" applyBorder="1" applyAlignment="1">
      <alignment horizontal="justify" vertical="center"/>
    </xf>
    <xf numFmtId="0" fontId="0" fillId="0" borderId="8" xfId="0" applyBorder="1" applyAlignment="1" applyProtection="1">
      <alignment horizontal="center" vertical="center"/>
      <protection locked="0"/>
    </xf>
    <xf numFmtId="0" fontId="2" fillId="0" borderId="2" xfId="0" applyFont="1" applyBorder="1" applyAlignment="1">
      <alignment horizontal="justify" vertical="center"/>
    </xf>
    <xf numFmtId="0" fontId="2" fillId="2" borderId="2" xfId="0" applyFont="1" applyFill="1" applyBorder="1" applyAlignment="1">
      <alignment vertical="center"/>
    </xf>
    <xf numFmtId="0" fontId="2" fillId="2" borderId="8" xfId="0" applyFont="1" applyFill="1" applyBorder="1" applyAlignment="1" applyProtection="1">
      <alignment horizontal="center" vertical="center"/>
      <protection locked="0"/>
    </xf>
    <xf numFmtId="0" fontId="2" fillId="0" borderId="2" xfId="0" applyFont="1" applyBorder="1" applyAlignment="1">
      <alignment vertical="center"/>
    </xf>
    <xf numFmtId="0" fontId="2" fillId="5" borderId="2" xfId="0" applyFont="1" applyFill="1" applyBorder="1" applyAlignment="1">
      <alignment vertical="center"/>
    </xf>
    <xf numFmtId="0" fontId="0" fillId="5" borderId="8" xfId="0" applyFill="1" applyBorder="1" applyAlignment="1" applyProtection="1">
      <alignment horizontal="center" vertical="center"/>
      <protection locked="0"/>
    </xf>
    <xf numFmtId="0" fontId="18" fillId="5" borderId="2" xfId="0" applyFont="1" applyFill="1" applyBorder="1" applyAlignment="1">
      <alignment vertical="center"/>
    </xf>
    <xf numFmtId="0" fontId="0" fillId="0" borderId="2" xfId="0" applyBorder="1" applyAlignment="1">
      <alignment vertical="center"/>
    </xf>
    <xf numFmtId="0" fontId="0" fillId="0" borderId="8" xfId="0" applyBorder="1" applyAlignment="1">
      <alignment horizontal="center" vertical="center"/>
    </xf>
    <xf numFmtId="0" fontId="2" fillId="0" borderId="8" xfId="0" applyFont="1" applyBorder="1" applyAlignment="1">
      <alignment horizontal="center" vertical="center"/>
    </xf>
    <xf numFmtId="0" fontId="3" fillId="10" borderId="6" xfId="0" applyFont="1" applyFill="1" applyBorder="1" applyAlignment="1">
      <alignment horizontal="center" vertical="center"/>
    </xf>
    <xf numFmtId="0" fontId="3" fillId="10" borderId="7" xfId="0" applyFont="1" applyFill="1" applyBorder="1" applyAlignment="1">
      <alignment horizontal="center" vertical="center" wrapText="1"/>
    </xf>
    <xf numFmtId="0" fontId="5" fillId="5" borderId="0" xfId="0" applyFont="1" applyFill="1" applyAlignment="1">
      <alignment horizontal="left" vertical="center"/>
    </xf>
    <xf numFmtId="0" fontId="0" fillId="0" borderId="0" xfId="0" applyAlignment="1">
      <alignment vertical="center"/>
    </xf>
    <xf numFmtId="164" fontId="1" fillId="0" borderId="0" xfId="1" applyFont="1" applyAlignment="1">
      <alignment vertical="center"/>
    </xf>
    <xf numFmtId="43" fontId="0" fillId="0" borderId="0" xfId="0" applyNumberFormat="1" applyAlignment="1">
      <alignment vertical="center"/>
    </xf>
    <xf numFmtId="0" fontId="0" fillId="0" borderId="0" xfId="0" applyAlignment="1">
      <alignment vertical="center" wrapText="1"/>
    </xf>
    <xf numFmtId="0" fontId="0" fillId="0" borderId="0" xfId="0" applyAlignment="1">
      <alignment horizontal="center" vertical="center" wrapText="1"/>
    </xf>
    <xf numFmtId="164" fontId="10" fillId="8" borderId="12" xfId="0" applyNumberFormat="1" applyFont="1" applyFill="1" applyBorder="1" applyAlignment="1">
      <alignment horizontal="right" vertical="center"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10" fillId="8" borderId="13"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0" fillId="0" borderId="16" xfId="0" applyBorder="1" applyAlignment="1">
      <alignment horizontal="center" vertical="center"/>
    </xf>
    <xf numFmtId="0" fontId="0" fillId="0" borderId="21" xfId="0" applyBorder="1" applyAlignment="1">
      <alignment horizontal="center" vertical="center"/>
    </xf>
    <xf numFmtId="0" fontId="21" fillId="5" borderId="0" xfId="0" applyFont="1" applyFill="1" applyAlignment="1">
      <alignment horizontal="left" vertical="center" wrapText="1"/>
    </xf>
    <xf numFmtId="3" fontId="9" fillId="6" borderId="23" xfId="0" applyNumberFormat="1" applyFont="1" applyFill="1" applyBorder="1" applyAlignment="1">
      <alignment vertical="center" wrapText="1"/>
    </xf>
    <xf numFmtId="0" fontId="10" fillId="9" borderId="16" xfId="0" applyFont="1" applyFill="1" applyBorder="1" applyAlignment="1">
      <alignment vertical="center" wrapText="1"/>
    </xf>
    <xf numFmtId="3" fontId="9" fillId="6" borderId="1" xfId="0" applyNumberFormat="1" applyFont="1" applyFill="1" applyBorder="1" applyAlignment="1">
      <alignment vertical="center" wrapText="1"/>
    </xf>
    <xf numFmtId="3" fontId="9" fillId="6" borderId="1" xfId="0" applyNumberFormat="1" applyFont="1" applyFill="1" applyBorder="1" applyAlignment="1">
      <alignment horizontal="center" vertical="center"/>
    </xf>
    <xf numFmtId="164" fontId="10" fillId="4" borderId="24" xfId="0" applyNumberFormat="1" applyFont="1" applyFill="1" applyBorder="1" applyAlignment="1">
      <alignment horizontal="center" vertical="center" wrapText="1"/>
    </xf>
    <xf numFmtId="0" fontId="0" fillId="0" borderId="1" xfId="0" applyBorder="1" applyAlignment="1">
      <alignment vertical="center"/>
    </xf>
    <xf numFmtId="0" fontId="18" fillId="5" borderId="8" xfId="0" applyFont="1" applyFill="1" applyBorder="1" applyAlignment="1">
      <alignment horizontal="center" vertical="center"/>
    </xf>
    <xf numFmtId="0" fontId="22" fillId="0" borderId="2" xfId="0" applyFont="1" applyBorder="1" applyAlignment="1">
      <alignment vertical="center"/>
    </xf>
    <xf numFmtId="0" fontId="22" fillId="0" borderId="8" xfId="0" applyFont="1" applyBorder="1" applyAlignment="1">
      <alignment horizontal="center" vertical="center"/>
    </xf>
    <xf numFmtId="0" fontId="22" fillId="0" borderId="3" xfId="0" applyFont="1" applyBorder="1" applyAlignment="1">
      <alignment vertical="center"/>
    </xf>
    <xf numFmtId="10" fontId="22" fillId="0" borderId="4" xfId="0" applyNumberFormat="1" applyFont="1" applyBorder="1" applyAlignment="1">
      <alignment horizontal="center" vertical="center"/>
    </xf>
    <xf numFmtId="164" fontId="10" fillId="9" borderId="1" xfId="0" applyNumberFormat="1" applyFont="1" applyFill="1" applyBorder="1" applyAlignment="1">
      <alignment vertical="center" wrapText="1"/>
    </xf>
    <xf numFmtId="0" fontId="5" fillId="5" borderId="0" xfId="0" applyFont="1" applyFill="1" applyAlignment="1">
      <alignment horizontal="left" vertical="center"/>
    </xf>
    <xf numFmtId="0" fontId="0" fillId="0" borderId="9" xfId="0" applyBorder="1" applyAlignment="1">
      <alignment horizontal="left" vertical="center"/>
    </xf>
    <xf numFmtId="0" fontId="19" fillId="0" borderId="0" xfId="0" applyFont="1" applyAlignment="1">
      <alignment horizontal="center" vertical="center"/>
    </xf>
    <xf numFmtId="0" fontId="0" fillId="0" borderId="0" xfId="0" applyAlignment="1">
      <alignment horizontal="left" vertical="center" wrapText="1"/>
    </xf>
  </cellXfs>
  <cellStyles count="2">
    <cellStyle name="Comma 2" xfId="1" xr:uid="{8848889B-2D64-4D99-BE7F-334DF61C4C3F}"/>
    <cellStyle name="Normal" xfId="0" builtinId="0"/>
  </cellStyles>
  <dxfs count="2">
    <dxf>
      <font>
        <color theme="1"/>
      </font>
      <fill>
        <patternFill>
          <bgColor theme="9" tint="0.39994506668294322"/>
        </patternFill>
      </fill>
    </dxf>
    <dxf>
      <font>
        <color rgb="FF9C0006"/>
      </font>
      <fill>
        <patternFill>
          <bgColor rgb="FFFFC7CE"/>
        </patternFill>
      </fill>
    </dxf>
  </dxfs>
  <tableStyles count="0" defaultTableStyle="TableStyleMedium2" defaultPivotStyle="PivotStyleLight16"/>
  <colors>
    <mruColors>
      <color rgb="FF0099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770964</xdr:colOff>
      <xdr:row>0</xdr:row>
      <xdr:rowOff>0</xdr:rowOff>
    </xdr:from>
    <xdr:to>
      <xdr:col>6</xdr:col>
      <xdr:colOff>475129</xdr:colOff>
      <xdr:row>3</xdr:row>
      <xdr:rowOff>35859</xdr:rowOff>
    </xdr:to>
    <xdr:pic>
      <xdr:nvPicPr>
        <xdr:cNvPr id="2" name="Image 105">
          <a:extLst>
            <a:ext uri="{FF2B5EF4-FFF2-40B4-BE49-F238E27FC236}">
              <a16:creationId xmlns:a16="http://schemas.microsoft.com/office/drawing/2014/main" id="{F2CAAE9E-FDC9-2232-6C15-E4621984DBBA}"/>
            </a:ext>
          </a:extLst>
        </xdr:cNvPr>
        <xdr:cNvPicPr>
          <a:picLocks/>
        </xdr:cNvPicPr>
      </xdr:nvPicPr>
      <xdr:blipFill>
        <a:blip xmlns:r="http://schemas.openxmlformats.org/officeDocument/2006/relationships" r:embed="rId1" cstate="print"/>
        <a:stretch>
          <a:fillRect/>
        </a:stretch>
      </xdr:blipFill>
      <xdr:spPr>
        <a:xfrm>
          <a:off x="770964" y="0"/>
          <a:ext cx="6176683" cy="735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03E05-C46A-4430-9211-8F72AA8CD149}">
  <sheetPr>
    <pageSetUpPr fitToPage="1"/>
  </sheetPr>
  <dimension ref="A1:P98"/>
  <sheetViews>
    <sheetView view="pageBreakPreview" topLeftCell="A77" zoomScale="85" zoomScaleNormal="85" zoomScaleSheetLayoutView="85" workbookViewId="0">
      <selection activeCell="A6" sqref="A6:F93"/>
    </sheetView>
  </sheetViews>
  <sheetFormatPr defaultColWidth="8.88671875" defaultRowHeight="14.4" x14ac:dyDescent="0.3"/>
  <cols>
    <col min="1" max="1" width="28" style="47" customWidth="1"/>
    <col min="2" max="2" width="10.6640625" style="62" bestFit="1" customWidth="1"/>
    <col min="3" max="3" width="12.5546875" style="47" customWidth="1"/>
    <col min="4" max="4" width="12.6640625" style="47" customWidth="1"/>
    <col min="5" max="5" width="12.33203125" style="47" customWidth="1"/>
    <col min="6" max="6" width="18.21875" style="47" customWidth="1"/>
    <col min="7" max="7" width="12.21875" style="47" bestFit="1" customWidth="1"/>
    <col min="8" max="9" width="11.88671875" style="47" bestFit="1" customWidth="1"/>
    <col min="10" max="10" width="9.109375" style="47" bestFit="1" customWidth="1"/>
    <col min="11" max="11" width="9.44140625" style="47" bestFit="1" customWidth="1"/>
    <col min="12" max="256" width="8.88671875" style="47"/>
    <col min="257" max="257" width="51.77734375" style="47" customWidth="1"/>
    <col min="258" max="258" width="9.109375" style="47" bestFit="1" customWidth="1"/>
    <col min="259" max="259" width="12.77734375" style="47" bestFit="1" customWidth="1"/>
    <col min="260" max="260" width="11.5546875" style="47" bestFit="1" customWidth="1"/>
    <col min="261" max="261" width="8.88671875" style="47"/>
    <col min="262" max="262" width="16" style="47" bestFit="1" customWidth="1"/>
    <col min="263" max="263" width="12.21875" style="47" bestFit="1" customWidth="1"/>
    <col min="264" max="265" width="11.88671875" style="47" bestFit="1" customWidth="1"/>
    <col min="266" max="266" width="9.109375" style="47" bestFit="1" customWidth="1"/>
    <col min="267" max="267" width="9.44140625" style="47" bestFit="1" customWidth="1"/>
    <col min="268" max="512" width="8.88671875" style="47"/>
    <col min="513" max="513" width="51.77734375" style="47" customWidth="1"/>
    <col min="514" max="514" width="9.109375" style="47" bestFit="1" customWidth="1"/>
    <col min="515" max="515" width="12.77734375" style="47" bestFit="1" customWidth="1"/>
    <col min="516" max="516" width="11.5546875" style="47" bestFit="1" customWidth="1"/>
    <col min="517" max="517" width="8.88671875" style="47"/>
    <col min="518" max="518" width="16" style="47" bestFit="1" customWidth="1"/>
    <col min="519" max="519" width="12.21875" style="47" bestFit="1" customWidth="1"/>
    <col min="520" max="521" width="11.88671875" style="47" bestFit="1" customWidth="1"/>
    <col min="522" max="522" width="9.109375" style="47" bestFit="1" customWidth="1"/>
    <col min="523" max="523" width="9.44140625" style="47" bestFit="1" customWidth="1"/>
    <col min="524" max="768" width="8.88671875" style="47"/>
    <col min="769" max="769" width="51.77734375" style="47" customWidth="1"/>
    <col min="770" max="770" width="9.109375" style="47" bestFit="1" customWidth="1"/>
    <col min="771" max="771" width="12.77734375" style="47" bestFit="1" customWidth="1"/>
    <col min="772" max="772" width="11.5546875" style="47" bestFit="1" customWidth="1"/>
    <col min="773" max="773" width="8.88671875" style="47"/>
    <col min="774" max="774" width="16" style="47" bestFit="1" customWidth="1"/>
    <col min="775" max="775" width="12.21875" style="47" bestFit="1" customWidth="1"/>
    <col min="776" max="777" width="11.88671875" style="47" bestFit="1" customWidth="1"/>
    <col min="778" max="778" width="9.109375" style="47" bestFit="1" customWidth="1"/>
    <col min="779" max="779" width="9.44140625" style="47" bestFit="1" customWidth="1"/>
    <col min="780" max="1024" width="8.88671875" style="47"/>
    <col min="1025" max="1025" width="51.77734375" style="47" customWidth="1"/>
    <col min="1026" max="1026" width="9.109375" style="47" bestFit="1" customWidth="1"/>
    <col min="1027" max="1027" width="12.77734375" style="47" bestFit="1" customWidth="1"/>
    <col min="1028" max="1028" width="11.5546875" style="47" bestFit="1" customWidth="1"/>
    <col min="1029" max="1029" width="8.88671875" style="47"/>
    <col min="1030" max="1030" width="16" style="47" bestFit="1" customWidth="1"/>
    <col min="1031" max="1031" width="12.21875" style="47" bestFit="1" customWidth="1"/>
    <col min="1032" max="1033" width="11.88671875" style="47" bestFit="1" customWidth="1"/>
    <col min="1034" max="1034" width="9.109375" style="47" bestFit="1" customWidth="1"/>
    <col min="1035" max="1035" width="9.44140625" style="47" bestFit="1" customWidth="1"/>
    <col min="1036" max="1280" width="8.88671875" style="47"/>
    <col min="1281" max="1281" width="51.77734375" style="47" customWidth="1"/>
    <col min="1282" max="1282" width="9.109375" style="47" bestFit="1" customWidth="1"/>
    <col min="1283" max="1283" width="12.77734375" style="47" bestFit="1" customWidth="1"/>
    <col min="1284" max="1284" width="11.5546875" style="47" bestFit="1" customWidth="1"/>
    <col min="1285" max="1285" width="8.88671875" style="47"/>
    <col min="1286" max="1286" width="16" style="47" bestFit="1" customWidth="1"/>
    <col min="1287" max="1287" width="12.21875" style="47" bestFit="1" customWidth="1"/>
    <col min="1288" max="1289" width="11.88671875" style="47" bestFit="1" customWidth="1"/>
    <col min="1290" max="1290" width="9.109375" style="47" bestFit="1" customWidth="1"/>
    <col min="1291" max="1291" width="9.44140625" style="47" bestFit="1" customWidth="1"/>
    <col min="1292" max="1536" width="8.88671875" style="47"/>
    <col min="1537" max="1537" width="51.77734375" style="47" customWidth="1"/>
    <col min="1538" max="1538" width="9.109375" style="47" bestFit="1" customWidth="1"/>
    <col min="1539" max="1539" width="12.77734375" style="47" bestFit="1" customWidth="1"/>
    <col min="1540" max="1540" width="11.5546875" style="47" bestFit="1" customWidth="1"/>
    <col min="1541" max="1541" width="8.88671875" style="47"/>
    <col min="1542" max="1542" width="16" style="47" bestFit="1" customWidth="1"/>
    <col min="1543" max="1543" width="12.21875" style="47" bestFit="1" customWidth="1"/>
    <col min="1544" max="1545" width="11.88671875" style="47" bestFit="1" customWidth="1"/>
    <col min="1546" max="1546" width="9.109375" style="47" bestFit="1" customWidth="1"/>
    <col min="1547" max="1547" width="9.44140625" style="47" bestFit="1" customWidth="1"/>
    <col min="1548" max="1792" width="8.88671875" style="47"/>
    <col min="1793" max="1793" width="51.77734375" style="47" customWidth="1"/>
    <col min="1794" max="1794" width="9.109375" style="47" bestFit="1" customWidth="1"/>
    <col min="1795" max="1795" width="12.77734375" style="47" bestFit="1" customWidth="1"/>
    <col min="1796" max="1796" width="11.5546875" style="47" bestFit="1" customWidth="1"/>
    <col min="1797" max="1797" width="8.88671875" style="47"/>
    <col min="1798" max="1798" width="16" style="47" bestFit="1" customWidth="1"/>
    <col min="1799" max="1799" width="12.21875" style="47" bestFit="1" customWidth="1"/>
    <col min="1800" max="1801" width="11.88671875" style="47" bestFit="1" customWidth="1"/>
    <col min="1802" max="1802" width="9.109375" style="47" bestFit="1" customWidth="1"/>
    <col min="1803" max="1803" width="9.44140625" style="47" bestFit="1" customWidth="1"/>
    <col min="1804" max="2048" width="8.88671875" style="47"/>
    <col min="2049" max="2049" width="51.77734375" style="47" customWidth="1"/>
    <col min="2050" max="2050" width="9.109375" style="47" bestFit="1" customWidth="1"/>
    <col min="2051" max="2051" width="12.77734375" style="47" bestFit="1" customWidth="1"/>
    <col min="2052" max="2052" width="11.5546875" style="47" bestFit="1" customWidth="1"/>
    <col min="2053" max="2053" width="8.88671875" style="47"/>
    <col min="2054" max="2054" width="16" style="47" bestFit="1" customWidth="1"/>
    <col min="2055" max="2055" width="12.21875" style="47" bestFit="1" customWidth="1"/>
    <col min="2056" max="2057" width="11.88671875" style="47" bestFit="1" customWidth="1"/>
    <col min="2058" max="2058" width="9.109375" style="47" bestFit="1" customWidth="1"/>
    <col min="2059" max="2059" width="9.44140625" style="47" bestFit="1" customWidth="1"/>
    <col min="2060" max="2304" width="8.88671875" style="47"/>
    <col min="2305" max="2305" width="51.77734375" style="47" customWidth="1"/>
    <col min="2306" max="2306" width="9.109375" style="47" bestFit="1" customWidth="1"/>
    <col min="2307" max="2307" width="12.77734375" style="47" bestFit="1" customWidth="1"/>
    <col min="2308" max="2308" width="11.5546875" style="47" bestFit="1" customWidth="1"/>
    <col min="2309" max="2309" width="8.88671875" style="47"/>
    <col min="2310" max="2310" width="16" style="47" bestFit="1" customWidth="1"/>
    <col min="2311" max="2311" width="12.21875" style="47" bestFit="1" customWidth="1"/>
    <col min="2312" max="2313" width="11.88671875" style="47" bestFit="1" customWidth="1"/>
    <col min="2314" max="2314" width="9.109375" style="47" bestFit="1" customWidth="1"/>
    <col min="2315" max="2315" width="9.44140625" style="47" bestFit="1" customWidth="1"/>
    <col min="2316" max="2560" width="8.88671875" style="47"/>
    <col min="2561" max="2561" width="51.77734375" style="47" customWidth="1"/>
    <col min="2562" max="2562" width="9.109375" style="47" bestFit="1" customWidth="1"/>
    <col min="2563" max="2563" width="12.77734375" style="47" bestFit="1" customWidth="1"/>
    <col min="2564" max="2564" width="11.5546875" style="47" bestFit="1" customWidth="1"/>
    <col min="2565" max="2565" width="8.88671875" style="47"/>
    <col min="2566" max="2566" width="16" style="47" bestFit="1" customWidth="1"/>
    <col min="2567" max="2567" width="12.21875" style="47" bestFit="1" customWidth="1"/>
    <col min="2568" max="2569" width="11.88671875" style="47" bestFit="1" customWidth="1"/>
    <col min="2570" max="2570" width="9.109375" style="47" bestFit="1" customWidth="1"/>
    <col min="2571" max="2571" width="9.44140625" style="47" bestFit="1" customWidth="1"/>
    <col min="2572" max="2816" width="8.88671875" style="47"/>
    <col min="2817" max="2817" width="51.77734375" style="47" customWidth="1"/>
    <col min="2818" max="2818" width="9.109375" style="47" bestFit="1" customWidth="1"/>
    <col min="2819" max="2819" width="12.77734375" style="47" bestFit="1" customWidth="1"/>
    <col min="2820" max="2820" width="11.5546875" style="47" bestFit="1" customWidth="1"/>
    <col min="2821" max="2821" width="8.88671875" style="47"/>
    <col min="2822" max="2822" width="16" style="47" bestFit="1" customWidth="1"/>
    <col min="2823" max="2823" width="12.21875" style="47" bestFit="1" customWidth="1"/>
    <col min="2824" max="2825" width="11.88671875" style="47" bestFit="1" customWidth="1"/>
    <col min="2826" max="2826" width="9.109375" style="47" bestFit="1" customWidth="1"/>
    <col min="2827" max="2827" width="9.44140625" style="47" bestFit="1" customWidth="1"/>
    <col min="2828" max="3072" width="8.88671875" style="47"/>
    <col min="3073" max="3073" width="51.77734375" style="47" customWidth="1"/>
    <col min="3074" max="3074" width="9.109375" style="47" bestFit="1" customWidth="1"/>
    <col min="3075" max="3075" width="12.77734375" style="47" bestFit="1" customWidth="1"/>
    <col min="3076" max="3076" width="11.5546875" style="47" bestFit="1" customWidth="1"/>
    <col min="3077" max="3077" width="8.88671875" style="47"/>
    <col min="3078" max="3078" width="16" style="47" bestFit="1" customWidth="1"/>
    <col min="3079" max="3079" width="12.21875" style="47" bestFit="1" customWidth="1"/>
    <col min="3080" max="3081" width="11.88671875" style="47" bestFit="1" customWidth="1"/>
    <col min="3082" max="3082" width="9.109375" style="47" bestFit="1" customWidth="1"/>
    <col min="3083" max="3083" width="9.44140625" style="47" bestFit="1" customWidth="1"/>
    <col min="3084" max="3328" width="8.88671875" style="47"/>
    <col min="3329" max="3329" width="51.77734375" style="47" customWidth="1"/>
    <col min="3330" max="3330" width="9.109375" style="47" bestFit="1" customWidth="1"/>
    <col min="3331" max="3331" width="12.77734375" style="47" bestFit="1" customWidth="1"/>
    <col min="3332" max="3332" width="11.5546875" style="47" bestFit="1" customWidth="1"/>
    <col min="3333" max="3333" width="8.88671875" style="47"/>
    <col min="3334" max="3334" width="16" style="47" bestFit="1" customWidth="1"/>
    <col min="3335" max="3335" width="12.21875" style="47" bestFit="1" customWidth="1"/>
    <col min="3336" max="3337" width="11.88671875" style="47" bestFit="1" customWidth="1"/>
    <col min="3338" max="3338" width="9.109375" style="47" bestFit="1" customWidth="1"/>
    <col min="3339" max="3339" width="9.44140625" style="47" bestFit="1" customWidth="1"/>
    <col min="3340" max="3584" width="8.88671875" style="47"/>
    <col min="3585" max="3585" width="51.77734375" style="47" customWidth="1"/>
    <col min="3586" max="3586" width="9.109375" style="47" bestFit="1" customWidth="1"/>
    <col min="3587" max="3587" width="12.77734375" style="47" bestFit="1" customWidth="1"/>
    <col min="3588" max="3588" width="11.5546875" style="47" bestFit="1" customWidth="1"/>
    <col min="3589" max="3589" width="8.88671875" style="47"/>
    <col min="3590" max="3590" width="16" style="47" bestFit="1" customWidth="1"/>
    <col min="3591" max="3591" width="12.21875" style="47" bestFit="1" customWidth="1"/>
    <col min="3592" max="3593" width="11.88671875" style="47" bestFit="1" customWidth="1"/>
    <col min="3594" max="3594" width="9.109375" style="47" bestFit="1" customWidth="1"/>
    <col min="3595" max="3595" width="9.44140625" style="47" bestFit="1" customWidth="1"/>
    <col min="3596" max="3840" width="8.88671875" style="47"/>
    <col min="3841" max="3841" width="51.77734375" style="47" customWidth="1"/>
    <col min="3842" max="3842" width="9.109375" style="47" bestFit="1" customWidth="1"/>
    <col min="3843" max="3843" width="12.77734375" style="47" bestFit="1" customWidth="1"/>
    <col min="3844" max="3844" width="11.5546875" style="47" bestFit="1" customWidth="1"/>
    <col min="3845" max="3845" width="8.88671875" style="47"/>
    <col min="3846" max="3846" width="16" style="47" bestFit="1" customWidth="1"/>
    <col min="3847" max="3847" width="12.21875" style="47" bestFit="1" customWidth="1"/>
    <col min="3848" max="3849" width="11.88671875" style="47" bestFit="1" customWidth="1"/>
    <col min="3850" max="3850" width="9.109375" style="47" bestFit="1" customWidth="1"/>
    <col min="3851" max="3851" width="9.44140625" style="47" bestFit="1" customWidth="1"/>
    <col min="3852" max="4096" width="8.88671875" style="47"/>
    <col min="4097" max="4097" width="51.77734375" style="47" customWidth="1"/>
    <col min="4098" max="4098" width="9.109375" style="47" bestFit="1" customWidth="1"/>
    <col min="4099" max="4099" width="12.77734375" style="47" bestFit="1" customWidth="1"/>
    <col min="4100" max="4100" width="11.5546875" style="47" bestFit="1" customWidth="1"/>
    <col min="4101" max="4101" width="8.88671875" style="47"/>
    <col min="4102" max="4102" width="16" style="47" bestFit="1" customWidth="1"/>
    <col min="4103" max="4103" width="12.21875" style="47" bestFit="1" customWidth="1"/>
    <col min="4104" max="4105" width="11.88671875" style="47" bestFit="1" customWidth="1"/>
    <col min="4106" max="4106" width="9.109375" style="47" bestFit="1" customWidth="1"/>
    <col min="4107" max="4107" width="9.44140625" style="47" bestFit="1" customWidth="1"/>
    <col min="4108" max="4352" width="8.88671875" style="47"/>
    <col min="4353" max="4353" width="51.77734375" style="47" customWidth="1"/>
    <col min="4354" max="4354" width="9.109375" style="47" bestFit="1" customWidth="1"/>
    <col min="4355" max="4355" width="12.77734375" style="47" bestFit="1" customWidth="1"/>
    <col min="4356" max="4356" width="11.5546875" style="47" bestFit="1" customWidth="1"/>
    <col min="4357" max="4357" width="8.88671875" style="47"/>
    <col min="4358" max="4358" width="16" style="47" bestFit="1" customWidth="1"/>
    <col min="4359" max="4359" width="12.21875" style="47" bestFit="1" customWidth="1"/>
    <col min="4360" max="4361" width="11.88671875" style="47" bestFit="1" customWidth="1"/>
    <col min="4362" max="4362" width="9.109375" style="47" bestFit="1" customWidth="1"/>
    <col min="4363" max="4363" width="9.44140625" style="47" bestFit="1" customWidth="1"/>
    <col min="4364" max="4608" width="8.88671875" style="47"/>
    <col min="4609" max="4609" width="51.77734375" style="47" customWidth="1"/>
    <col min="4610" max="4610" width="9.109375" style="47" bestFit="1" customWidth="1"/>
    <col min="4611" max="4611" width="12.77734375" style="47" bestFit="1" customWidth="1"/>
    <col min="4612" max="4612" width="11.5546875" style="47" bestFit="1" customWidth="1"/>
    <col min="4613" max="4613" width="8.88671875" style="47"/>
    <col min="4614" max="4614" width="16" style="47" bestFit="1" customWidth="1"/>
    <col min="4615" max="4615" width="12.21875" style="47" bestFit="1" customWidth="1"/>
    <col min="4616" max="4617" width="11.88671875" style="47" bestFit="1" customWidth="1"/>
    <col min="4618" max="4618" width="9.109375" style="47" bestFit="1" customWidth="1"/>
    <col min="4619" max="4619" width="9.44140625" style="47" bestFit="1" customWidth="1"/>
    <col min="4620" max="4864" width="8.88671875" style="47"/>
    <col min="4865" max="4865" width="51.77734375" style="47" customWidth="1"/>
    <col min="4866" max="4866" width="9.109375" style="47" bestFit="1" customWidth="1"/>
    <col min="4867" max="4867" width="12.77734375" style="47" bestFit="1" customWidth="1"/>
    <col min="4868" max="4868" width="11.5546875" style="47" bestFit="1" customWidth="1"/>
    <col min="4869" max="4869" width="8.88671875" style="47"/>
    <col min="4870" max="4870" width="16" style="47" bestFit="1" customWidth="1"/>
    <col min="4871" max="4871" width="12.21875" style="47" bestFit="1" customWidth="1"/>
    <col min="4872" max="4873" width="11.88671875" style="47" bestFit="1" customWidth="1"/>
    <col min="4874" max="4874" width="9.109375" style="47" bestFit="1" customWidth="1"/>
    <col min="4875" max="4875" width="9.44140625" style="47" bestFit="1" customWidth="1"/>
    <col min="4876" max="5120" width="8.88671875" style="47"/>
    <col min="5121" max="5121" width="51.77734375" style="47" customWidth="1"/>
    <col min="5122" max="5122" width="9.109375" style="47" bestFit="1" customWidth="1"/>
    <col min="5123" max="5123" width="12.77734375" style="47" bestFit="1" customWidth="1"/>
    <col min="5124" max="5124" width="11.5546875" style="47" bestFit="1" customWidth="1"/>
    <col min="5125" max="5125" width="8.88671875" style="47"/>
    <col min="5126" max="5126" width="16" style="47" bestFit="1" customWidth="1"/>
    <col min="5127" max="5127" width="12.21875" style="47" bestFit="1" customWidth="1"/>
    <col min="5128" max="5129" width="11.88671875" style="47" bestFit="1" customWidth="1"/>
    <col min="5130" max="5130" width="9.109375" style="47" bestFit="1" customWidth="1"/>
    <col min="5131" max="5131" width="9.44140625" style="47" bestFit="1" customWidth="1"/>
    <col min="5132" max="5376" width="8.88671875" style="47"/>
    <col min="5377" max="5377" width="51.77734375" style="47" customWidth="1"/>
    <col min="5378" max="5378" width="9.109375" style="47" bestFit="1" customWidth="1"/>
    <col min="5379" max="5379" width="12.77734375" style="47" bestFit="1" customWidth="1"/>
    <col min="5380" max="5380" width="11.5546875" style="47" bestFit="1" customWidth="1"/>
    <col min="5381" max="5381" width="8.88671875" style="47"/>
    <col min="5382" max="5382" width="16" style="47" bestFit="1" customWidth="1"/>
    <col min="5383" max="5383" width="12.21875" style="47" bestFit="1" customWidth="1"/>
    <col min="5384" max="5385" width="11.88671875" style="47" bestFit="1" customWidth="1"/>
    <col min="5386" max="5386" width="9.109375" style="47" bestFit="1" customWidth="1"/>
    <col min="5387" max="5387" width="9.44140625" style="47" bestFit="1" customWidth="1"/>
    <col min="5388" max="5632" width="8.88671875" style="47"/>
    <col min="5633" max="5633" width="51.77734375" style="47" customWidth="1"/>
    <col min="5634" max="5634" width="9.109375" style="47" bestFit="1" customWidth="1"/>
    <col min="5635" max="5635" width="12.77734375" style="47" bestFit="1" customWidth="1"/>
    <col min="5636" max="5636" width="11.5546875" style="47" bestFit="1" customWidth="1"/>
    <col min="5637" max="5637" width="8.88671875" style="47"/>
    <col min="5638" max="5638" width="16" style="47" bestFit="1" customWidth="1"/>
    <col min="5639" max="5639" width="12.21875" style="47" bestFit="1" customWidth="1"/>
    <col min="5640" max="5641" width="11.88671875" style="47" bestFit="1" customWidth="1"/>
    <col min="5642" max="5642" width="9.109375" style="47" bestFit="1" customWidth="1"/>
    <col min="5643" max="5643" width="9.44140625" style="47" bestFit="1" customWidth="1"/>
    <col min="5644" max="5888" width="8.88671875" style="47"/>
    <col min="5889" max="5889" width="51.77734375" style="47" customWidth="1"/>
    <col min="5890" max="5890" width="9.109375" style="47" bestFit="1" customWidth="1"/>
    <col min="5891" max="5891" width="12.77734375" style="47" bestFit="1" customWidth="1"/>
    <col min="5892" max="5892" width="11.5546875" style="47" bestFit="1" customWidth="1"/>
    <col min="5893" max="5893" width="8.88671875" style="47"/>
    <col min="5894" max="5894" width="16" style="47" bestFit="1" customWidth="1"/>
    <col min="5895" max="5895" width="12.21875" style="47" bestFit="1" customWidth="1"/>
    <col min="5896" max="5897" width="11.88671875" style="47" bestFit="1" customWidth="1"/>
    <col min="5898" max="5898" width="9.109375" style="47" bestFit="1" customWidth="1"/>
    <col min="5899" max="5899" width="9.44140625" style="47" bestFit="1" customWidth="1"/>
    <col min="5900" max="6144" width="8.88671875" style="47"/>
    <col min="6145" max="6145" width="51.77734375" style="47" customWidth="1"/>
    <col min="6146" max="6146" width="9.109375" style="47" bestFit="1" customWidth="1"/>
    <col min="6147" max="6147" width="12.77734375" style="47" bestFit="1" customWidth="1"/>
    <col min="6148" max="6148" width="11.5546875" style="47" bestFit="1" customWidth="1"/>
    <col min="6149" max="6149" width="8.88671875" style="47"/>
    <col min="6150" max="6150" width="16" style="47" bestFit="1" customWidth="1"/>
    <col min="6151" max="6151" width="12.21875" style="47" bestFit="1" customWidth="1"/>
    <col min="6152" max="6153" width="11.88671875" style="47" bestFit="1" customWidth="1"/>
    <col min="6154" max="6154" width="9.109375" style="47" bestFit="1" customWidth="1"/>
    <col min="6155" max="6155" width="9.44140625" style="47" bestFit="1" customWidth="1"/>
    <col min="6156" max="6400" width="8.88671875" style="47"/>
    <col min="6401" max="6401" width="51.77734375" style="47" customWidth="1"/>
    <col min="6402" max="6402" width="9.109375" style="47" bestFit="1" customWidth="1"/>
    <col min="6403" max="6403" width="12.77734375" style="47" bestFit="1" customWidth="1"/>
    <col min="6404" max="6404" width="11.5546875" style="47" bestFit="1" customWidth="1"/>
    <col min="6405" max="6405" width="8.88671875" style="47"/>
    <col min="6406" max="6406" width="16" style="47" bestFit="1" customWidth="1"/>
    <col min="6407" max="6407" width="12.21875" style="47" bestFit="1" customWidth="1"/>
    <col min="6408" max="6409" width="11.88671875" style="47" bestFit="1" customWidth="1"/>
    <col min="6410" max="6410" width="9.109375" style="47" bestFit="1" customWidth="1"/>
    <col min="6411" max="6411" width="9.44140625" style="47" bestFit="1" customWidth="1"/>
    <col min="6412" max="6656" width="8.88671875" style="47"/>
    <col min="6657" max="6657" width="51.77734375" style="47" customWidth="1"/>
    <col min="6658" max="6658" width="9.109375" style="47" bestFit="1" customWidth="1"/>
    <col min="6659" max="6659" width="12.77734375" style="47" bestFit="1" customWidth="1"/>
    <col min="6660" max="6660" width="11.5546875" style="47" bestFit="1" customWidth="1"/>
    <col min="6661" max="6661" width="8.88671875" style="47"/>
    <col min="6662" max="6662" width="16" style="47" bestFit="1" customWidth="1"/>
    <col min="6663" max="6663" width="12.21875" style="47" bestFit="1" customWidth="1"/>
    <col min="6664" max="6665" width="11.88671875" style="47" bestFit="1" customWidth="1"/>
    <col min="6666" max="6666" width="9.109375" style="47" bestFit="1" customWidth="1"/>
    <col min="6667" max="6667" width="9.44140625" style="47" bestFit="1" customWidth="1"/>
    <col min="6668" max="6912" width="8.88671875" style="47"/>
    <col min="6913" max="6913" width="51.77734375" style="47" customWidth="1"/>
    <col min="6914" max="6914" width="9.109375" style="47" bestFit="1" customWidth="1"/>
    <col min="6915" max="6915" width="12.77734375" style="47" bestFit="1" customWidth="1"/>
    <col min="6916" max="6916" width="11.5546875" style="47" bestFit="1" customWidth="1"/>
    <col min="6917" max="6917" width="8.88671875" style="47"/>
    <col min="6918" max="6918" width="16" style="47" bestFit="1" customWidth="1"/>
    <col min="6919" max="6919" width="12.21875" style="47" bestFit="1" customWidth="1"/>
    <col min="6920" max="6921" width="11.88671875" style="47" bestFit="1" customWidth="1"/>
    <col min="6922" max="6922" width="9.109375" style="47" bestFit="1" customWidth="1"/>
    <col min="6923" max="6923" width="9.44140625" style="47" bestFit="1" customWidth="1"/>
    <col min="6924" max="7168" width="8.88671875" style="47"/>
    <col min="7169" max="7169" width="51.77734375" style="47" customWidth="1"/>
    <col min="7170" max="7170" width="9.109375" style="47" bestFit="1" customWidth="1"/>
    <col min="7171" max="7171" width="12.77734375" style="47" bestFit="1" customWidth="1"/>
    <col min="7172" max="7172" width="11.5546875" style="47" bestFit="1" customWidth="1"/>
    <col min="7173" max="7173" width="8.88671875" style="47"/>
    <col min="7174" max="7174" width="16" style="47" bestFit="1" customWidth="1"/>
    <col min="7175" max="7175" width="12.21875" style="47" bestFit="1" customWidth="1"/>
    <col min="7176" max="7177" width="11.88671875" style="47" bestFit="1" customWidth="1"/>
    <col min="7178" max="7178" width="9.109375" style="47" bestFit="1" customWidth="1"/>
    <col min="7179" max="7179" width="9.44140625" style="47" bestFit="1" customWidth="1"/>
    <col min="7180" max="7424" width="8.88671875" style="47"/>
    <col min="7425" max="7425" width="51.77734375" style="47" customWidth="1"/>
    <col min="7426" max="7426" width="9.109375" style="47" bestFit="1" customWidth="1"/>
    <col min="7427" max="7427" width="12.77734375" style="47" bestFit="1" customWidth="1"/>
    <col min="7428" max="7428" width="11.5546875" style="47" bestFit="1" customWidth="1"/>
    <col min="7429" max="7429" width="8.88671875" style="47"/>
    <col min="7430" max="7430" width="16" style="47" bestFit="1" customWidth="1"/>
    <col min="7431" max="7431" width="12.21875" style="47" bestFit="1" customWidth="1"/>
    <col min="7432" max="7433" width="11.88671875" style="47" bestFit="1" customWidth="1"/>
    <col min="7434" max="7434" width="9.109375" style="47" bestFit="1" customWidth="1"/>
    <col min="7435" max="7435" width="9.44140625" style="47" bestFit="1" customWidth="1"/>
    <col min="7436" max="7680" width="8.88671875" style="47"/>
    <col min="7681" max="7681" width="51.77734375" style="47" customWidth="1"/>
    <col min="7682" max="7682" width="9.109375" style="47" bestFit="1" customWidth="1"/>
    <col min="7683" max="7683" width="12.77734375" style="47" bestFit="1" customWidth="1"/>
    <col min="7684" max="7684" width="11.5546875" style="47" bestFit="1" customWidth="1"/>
    <col min="7685" max="7685" width="8.88671875" style="47"/>
    <col min="7686" max="7686" width="16" style="47" bestFit="1" customWidth="1"/>
    <col min="7687" max="7687" width="12.21875" style="47" bestFit="1" customWidth="1"/>
    <col min="7688" max="7689" width="11.88671875" style="47" bestFit="1" customWidth="1"/>
    <col min="7690" max="7690" width="9.109375" style="47" bestFit="1" customWidth="1"/>
    <col min="7691" max="7691" width="9.44140625" style="47" bestFit="1" customWidth="1"/>
    <col min="7692" max="7936" width="8.88671875" style="47"/>
    <col min="7937" max="7937" width="51.77734375" style="47" customWidth="1"/>
    <col min="7938" max="7938" width="9.109375" style="47" bestFit="1" customWidth="1"/>
    <col min="7939" max="7939" width="12.77734375" style="47" bestFit="1" customWidth="1"/>
    <col min="7940" max="7940" width="11.5546875" style="47" bestFit="1" customWidth="1"/>
    <col min="7941" max="7941" width="8.88671875" style="47"/>
    <col min="7942" max="7942" width="16" style="47" bestFit="1" customWidth="1"/>
    <col min="7943" max="7943" width="12.21875" style="47" bestFit="1" customWidth="1"/>
    <col min="7944" max="7945" width="11.88671875" style="47" bestFit="1" customWidth="1"/>
    <col min="7946" max="7946" width="9.109375" style="47" bestFit="1" customWidth="1"/>
    <col min="7947" max="7947" width="9.44140625" style="47" bestFit="1" customWidth="1"/>
    <col min="7948" max="8192" width="8.88671875" style="47"/>
    <col min="8193" max="8193" width="51.77734375" style="47" customWidth="1"/>
    <col min="8194" max="8194" width="9.109375" style="47" bestFit="1" customWidth="1"/>
    <col min="8195" max="8195" width="12.77734375" style="47" bestFit="1" customWidth="1"/>
    <col min="8196" max="8196" width="11.5546875" style="47" bestFit="1" customWidth="1"/>
    <col min="8197" max="8197" width="8.88671875" style="47"/>
    <col min="8198" max="8198" width="16" style="47" bestFit="1" customWidth="1"/>
    <col min="8199" max="8199" width="12.21875" style="47" bestFit="1" customWidth="1"/>
    <col min="8200" max="8201" width="11.88671875" style="47" bestFit="1" customWidth="1"/>
    <col min="8202" max="8202" width="9.109375" style="47" bestFit="1" customWidth="1"/>
    <col min="8203" max="8203" width="9.44140625" style="47" bestFit="1" customWidth="1"/>
    <col min="8204" max="8448" width="8.88671875" style="47"/>
    <col min="8449" max="8449" width="51.77734375" style="47" customWidth="1"/>
    <col min="8450" max="8450" width="9.109375" style="47" bestFit="1" customWidth="1"/>
    <col min="8451" max="8451" width="12.77734375" style="47" bestFit="1" customWidth="1"/>
    <col min="8452" max="8452" width="11.5546875" style="47" bestFit="1" customWidth="1"/>
    <col min="8453" max="8453" width="8.88671875" style="47"/>
    <col min="8454" max="8454" width="16" style="47" bestFit="1" customWidth="1"/>
    <col min="8455" max="8455" width="12.21875" style="47" bestFit="1" customWidth="1"/>
    <col min="8456" max="8457" width="11.88671875" style="47" bestFit="1" customWidth="1"/>
    <col min="8458" max="8458" width="9.109375" style="47" bestFit="1" customWidth="1"/>
    <col min="8459" max="8459" width="9.44140625" style="47" bestFit="1" customWidth="1"/>
    <col min="8460" max="8704" width="8.88671875" style="47"/>
    <col min="8705" max="8705" width="51.77734375" style="47" customWidth="1"/>
    <col min="8706" max="8706" width="9.109375" style="47" bestFit="1" customWidth="1"/>
    <col min="8707" max="8707" width="12.77734375" style="47" bestFit="1" customWidth="1"/>
    <col min="8708" max="8708" width="11.5546875" style="47" bestFit="1" customWidth="1"/>
    <col min="8709" max="8709" width="8.88671875" style="47"/>
    <col min="8710" max="8710" width="16" style="47" bestFit="1" customWidth="1"/>
    <col min="8711" max="8711" width="12.21875" style="47" bestFit="1" customWidth="1"/>
    <col min="8712" max="8713" width="11.88671875" style="47" bestFit="1" customWidth="1"/>
    <col min="8714" max="8714" width="9.109375" style="47" bestFit="1" customWidth="1"/>
    <col min="8715" max="8715" width="9.44140625" style="47" bestFit="1" customWidth="1"/>
    <col min="8716" max="8960" width="8.88671875" style="47"/>
    <col min="8961" max="8961" width="51.77734375" style="47" customWidth="1"/>
    <col min="8962" max="8962" width="9.109375" style="47" bestFit="1" customWidth="1"/>
    <col min="8963" max="8963" width="12.77734375" style="47" bestFit="1" customWidth="1"/>
    <col min="8964" max="8964" width="11.5546875" style="47" bestFit="1" customWidth="1"/>
    <col min="8965" max="8965" width="8.88671875" style="47"/>
    <col min="8966" max="8966" width="16" style="47" bestFit="1" customWidth="1"/>
    <col min="8967" max="8967" width="12.21875" style="47" bestFit="1" customWidth="1"/>
    <col min="8968" max="8969" width="11.88671875" style="47" bestFit="1" customWidth="1"/>
    <col min="8970" max="8970" width="9.109375" style="47" bestFit="1" customWidth="1"/>
    <col min="8971" max="8971" width="9.44140625" style="47" bestFit="1" customWidth="1"/>
    <col min="8972" max="9216" width="8.88671875" style="47"/>
    <col min="9217" max="9217" width="51.77734375" style="47" customWidth="1"/>
    <col min="9218" max="9218" width="9.109375" style="47" bestFit="1" customWidth="1"/>
    <col min="9219" max="9219" width="12.77734375" style="47" bestFit="1" customWidth="1"/>
    <col min="9220" max="9220" width="11.5546875" style="47" bestFit="1" customWidth="1"/>
    <col min="9221" max="9221" width="8.88671875" style="47"/>
    <col min="9222" max="9222" width="16" style="47" bestFit="1" customWidth="1"/>
    <col min="9223" max="9223" width="12.21875" style="47" bestFit="1" customWidth="1"/>
    <col min="9224" max="9225" width="11.88671875" style="47" bestFit="1" customWidth="1"/>
    <col min="9226" max="9226" width="9.109375" style="47" bestFit="1" customWidth="1"/>
    <col min="9227" max="9227" width="9.44140625" style="47" bestFit="1" customWidth="1"/>
    <col min="9228" max="9472" width="8.88671875" style="47"/>
    <col min="9473" max="9473" width="51.77734375" style="47" customWidth="1"/>
    <col min="9474" max="9474" width="9.109375" style="47" bestFit="1" customWidth="1"/>
    <col min="9475" max="9475" width="12.77734375" style="47" bestFit="1" customWidth="1"/>
    <col min="9476" max="9476" width="11.5546875" style="47" bestFit="1" customWidth="1"/>
    <col min="9477" max="9477" width="8.88671875" style="47"/>
    <col min="9478" max="9478" width="16" style="47" bestFit="1" customWidth="1"/>
    <col min="9479" max="9479" width="12.21875" style="47" bestFit="1" customWidth="1"/>
    <col min="9480" max="9481" width="11.88671875" style="47" bestFit="1" customWidth="1"/>
    <col min="9482" max="9482" width="9.109375" style="47" bestFit="1" customWidth="1"/>
    <col min="9483" max="9483" width="9.44140625" style="47" bestFit="1" customWidth="1"/>
    <col min="9484" max="9728" width="8.88671875" style="47"/>
    <col min="9729" max="9729" width="51.77734375" style="47" customWidth="1"/>
    <col min="9730" max="9730" width="9.109375" style="47" bestFit="1" customWidth="1"/>
    <col min="9731" max="9731" width="12.77734375" style="47" bestFit="1" customWidth="1"/>
    <col min="9732" max="9732" width="11.5546875" style="47" bestFit="1" customWidth="1"/>
    <col min="9733" max="9733" width="8.88671875" style="47"/>
    <col min="9734" max="9734" width="16" style="47" bestFit="1" customWidth="1"/>
    <col min="9735" max="9735" width="12.21875" style="47" bestFit="1" customWidth="1"/>
    <col min="9736" max="9737" width="11.88671875" style="47" bestFit="1" customWidth="1"/>
    <col min="9738" max="9738" width="9.109375" style="47" bestFit="1" customWidth="1"/>
    <col min="9739" max="9739" width="9.44140625" style="47" bestFit="1" customWidth="1"/>
    <col min="9740" max="9984" width="8.88671875" style="47"/>
    <col min="9985" max="9985" width="51.77734375" style="47" customWidth="1"/>
    <col min="9986" max="9986" width="9.109375" style="47" bestFit="1" customWidth="1"/>
    <col min="9987" max="9987" width="12.77734375" style="47" bestFit="1" customWidth="1"/>
    <col min="9988" max="9988" width="11.5546875" style="47" bestFit="1" customWidth="1"/>
    <col min="9989" max="9989" width="8.88671875" style="47"/>
    <col min="9990" max="9990" width="16" style="47" bestFit="1" customWidth="1"/>
    <col min="9991" max="9991" width="12.21875" style="47" bestFit="1" customWidth="1"/>
    <col min="9992" max="9993" width="11.88671875" style="47" bestFit="1" customWidth="1"/>
    <col min="9994" max="9994" width="9.109375" style="47" bestFit="1" customWidth="1"/>
    <col min="9995" max="9995" width="9.44140625" style="47" bestFit="1" customWidth="1"/>
    <col min="9996" max="10240" width="8.88671875" style="47"/>
    <col min="10241" max="10241" width="51.77734375" style="47" customWidth="1"/>
    <col min="10242" max="10242" width="9.109375" style="47" bestFit="1" customWidth="1"/>
    <col min="10243" max="10243" width="12.77734375" style="47" bestFit="1" customWidth="1"/>
    <col min="10244" max="10244" width="11.5546875" style="47" bestFit="1" customWidth="1"/>
    <col min="10245" max="10245" width="8.88671875" style="47"/>
    <col min="10246" max="10246" width="16" style="47" bestFit="1" customWidth="1"/>
    <col min="10247" max="10247" width="12.21875" style="47" bestFit="1" customWidth="1"/>
    <col min="10248" max="10249" width="11.88671875" style="47" bestFit="1" customWidth="1"/>
    <col min="10250" max="10250" width="9.109375" style="47" bestFit="1" customWidth="1"/>
    <col min="10251" max="10251" width="9.44140625" style="47" bestFit="1" customWidth="1"/>
    <col min="10252" max="10496" width="8.88671875" style="47"/>
    <col min="10497" max="10497" width="51.77734375" style="47" customWidth="1"/>
    <col min="10498" max="10498" width="9.109375" style="47" bestFit="1" customWidth="1"/>
    <col min="10499" max="10499" width="12.77734375" style="47" bestFit="1" customWidth="1"/>
    <col min="10500" max="10500" width="11.5546875" style="47" bestFit="1" customWidth="1"/>
    <col min="10501" max="10501" width="8.88671875" style="47"/>
    <col min="10502" max="10502" width="16" style="47" bestFit="1" customWidth="1"/>
    <col min="10503" max="10503" width="12.21875" style="47" bestFit="1" customWidth="1"/>
    <col min="10504" max="10505" width="11.88671875" style="47" bestFit="1" customWidth="1"/>
    <col min="10506" max="10506" width="9.109375" style="47" bestFit="1" customWidth="1"/>
    <col min="10507" max="10507" width="9.44140625" style="47" bestFit="1" customWidth="1"/>
    <col min="10508" max="10752" width="8.88671875" style="47"/>
    <col min="10753" max="10753" width="51.77734375" style="47" customWidth="1"/>
    <col min="10754" max="10754" width="9.109375" style="47" bestFit="1" customWidth="1"/>
    <col min="10755" max="10755" width="12.77734375" style="47" bestFit="1" customWidth="1"/>
    <col min="10756" max="10756" width="11.5546875" style="47" bestFit="1" customWidth="1"/>
    <col min="10757" max="10757" width="8.88671875" style="47"/>
    <col min="10758" max="10758" width="16" style="47" bestFit="1" customWidth="1"/>
    <col min="10759" max="10759" width="12.21875" style="47" bestFit="1" customWidth="1"/>
    <col min="10760" max="10761" width="11.88671875" style="47" bestFit="1" customWidth="1"/>
    <col min="10762" max="10762" width="9.109375" style="47" bestFit="1" customWidth="1"/>
    <col min="10763" max="10763" width="9.44140625" style="47" bestFit="1" customWidth="1"/>
    <col min="10764" max="11008" width="8.88671875" style="47"/>
    <col min="11009" max="11009" width="51.77734375" style="47" customWidth="1"/>
    <col min="11010" max="11010" width="9.109375" style="47" bestFit="1" customWidth="1"/>
    <col min="11011" max="11011" width="12.77734375" style="47" bestFit="1" customWidth="1"/>
    <col min="11012" max="11012" width="11.5546875" style="47" bestFit="1" customWidth="1"/>
    <col min="11013" max="11013" width="8.88671875" style="47"/>
    <col min="11014" max="11014" width="16" style="47" bestFit="1" customWidth="1"/>
    <col min="11015" max="11015" width="12.21875" style="47" bestFit="1" customWidth="1"/>
    <col min="11016" max="11017" width="11.88671875" style="47" bestFit="1" customWidth="1"/>
    <col min="11018" max="11018" width="9.109375" style="47" bestFit="1" customWidth="1"/>
    <col min="11019" max="11019" width="9.44140625" style="47" bestFit="1" customWidth="1"/>
    <col min="11020" max="11264" width="8.88671875" style="47"/>
    <col min="11265" max="11265" width="51.77734375" style="47" customWidth="1"/>
    <col min="11266" max="11266" width="9.109375" style="47" bestFit="1" customWidth="1"/>
    <col min="11267" max="11267" width="12.77734375" style="47" bestFit="1" customWidth="1"/>
    <col min="11268" max="11268" width="11.5546875" style="47" bestFit="1" customWidth="1"/>
    <col min="11269" max="11269" width="8.88671875" style="47"/>
    <col min="11270" max="11270" width="16" style="47" bestFit="1" customWidth="1"/>
    <col min="11271" max="11271" width="12.21875" style="47" bestFit="1" customWidth="1"/>
    <col min="11272" max="11273" width="11.88671875" style="47" bestFit="1" customWidth="1"/>
    <col min="11274" max="11274" width="9.109375" style="47" bestFit="1" customWidth="1"/>
    <col min="11275" max="11275" width="9.44140625" style="47" bestFit="1" customWidth="1"/>
    <col min="11276" max="11520" width="8.88671875" style="47"/>
    <col min="11521" max="11521" width="51.77734375" style="47" customWidth="1"/>
    <col min="11522" max="11522" width="9.109375" style="47" bestFit="1" customWidth="1"/>
    <col min="11523" max="11523" width="12.77734375" style="47" bestFit="1" customWidth="1"/>
    <col min="11524" max="11524" width="11.5546875" style="47" bestFit="1" customWidth="1"/>
    <col min="11525" max="11525" width="8.88671875" style="47"/>
    <col min="11526" max="11526" width="16" style="47" bestFit="1" customWidth="1"/>
    <col min="11527" max="11527" width="12.21875" style="47" bestFit="1" customWidth="1"/>
    <col min="11528" max="11529" width="11.88671875" style="47" bestFit="1" customWidth="1"/>
    <col min="11530" max="11530" width="9.109375" style="47" bestFit="1" customWidth="1"/>
    <col min="11531" max="11531" width="9.44140625" style="47" bestFit="1" customWidth="1"/>
    <col min="11532" max="11776" width="8.88671875" style="47"/>
    <col min="11777" max="11777" width="51.77734375" style="47" customWidth="1"/>
    <col min="11778" max="11778" width="9.109375" style="47" bestFit="1" customWidth="1"/>
    <col min="11779" max="11779" width="12.77734375" style="47" bestFit="1" customWidth="1"/>
    <col min="11780" max="11780" width="11.5546875" style="47" bestFit="1" customWidth="1"/>
    <col min="11781" max="11781" width="8.88671875" style="47"/>
    <col min="11782" max="11782" width="16" style="47" bestFit="1" customWidth="1"/>
    <col min="11783" max="11783" width="12.21875" style="47" bestFit="1" customWidth="1"/>
    <col min="11784" max="11785" width="11.88671875" style="47" bestFit="1" customWidth="1"/>
    <col min="11786" max="11786" width="9.109375" style="47" bestFit="1" customWidth="1"/>
    <col min="11787" max="11787" width="9.44140625" style="47" bestFit="1" customWidth="1"/>
    <col min="11788" max="12032" width="8.88671875" style="47"/>
    <col min="12033" max="12033" width="51.77734375" style="47" customWidth="1"/>
    <col min="12034" max="12034" width="9.109375" style="47" bestFit="1" customWidth="1"/>
    <col min="12035" max="12035" width="12.77734375" style="47" bestFit="1" customWidth="1"/>
    <col min="12036" max="12036" width="11.5546875" style="47" bestFit="1" customWidth="1"/>
    <col min="12037" max="12037" width="8.88671875" style="47"/>
    <col min="12038" max="12038" width="16" style="47" bestFit="1" customWidth="1"/>
    <col min="12039" max="12039" width="12.21875" style="47" bestFit="1" customWidth="1"/>
    <col min="12040" max="12041" width="11.88671875" style="47" bestFit="1" customWidth="1"/>
    <col min="12042" max="12042" width="9.109375" style="47" bestFit="1" customWidth="1"/>
    <col min="12043" max="12043" width="9.44140625" style="47" bestFit="1" customWidth="1"/>
    <col min="12044" max="12288" width="8.88671875" style="47"/>
    <col min="12289" max="12289" width="51.77734375" style="47" customWidth="1"/>
    <col min="12290" max="12290" width="9.109375" style="47" bestFit="1" customWidth="1"/>
    <col min="12291" max="12291" width="12.77734375" style="47" bestFit="1" customWidth="1"/>
    <col min="12292" max="12292" width="11.5546875" style="47" bestFit="1" customWidth="1"/>
    <col min="12293" max="12293" width="8.88671875" style="47"/>
    <col min="12294" max="12294" width="16" style="47" bestFit="1" customWidth="1"/>
    <col min="12295" max="12295" width="12.21875" style="47" bestFit="1" customWidth="1"/>
    <col min="12296" max="12297" width="11.88671875" style="47" bestFit="1" customWidth="1"/>
    <col min="12298" max="12298" width="9.109375" style="47" bestFit="1" customWidth="1"/>
    <col min="12299" max="12299" width="9.44140625" style="47" bestFit="1" customWidth="1"/>
    <col min="12300" max="12544" width="8.88671875" style="47"/>
    <col min="12545" max="12545" width="51.77734375" style="47" customWidth="1"/>
    <col min="12546" max="12546" width="9.109375" style="47" bestFit="1" customWidth="1"/>
    <col min="12547" max="12547" width="12.77734375" style="47" bestFit="1" customWidth="1"/>
    <col min="12548" max="12548" width="11.5546875" style="47" bestFit="1" customWidth="1"/>
    <col min="12549" max="12549" width="8.88671875" style="47"/>
    <col min="12550" max="12550" width="16" style="47" bestFit="1" customWidth="1"/>
    <col min="12551" max="12551" width="12.21875" style="47" bestFit="1" customWidth="1"/>
    <col min="12552" max="12553" width="11.88671875" style="47" bestFit="1" customWidth="1"/>
    <col min="12554" max="12554" width="9.109375" style="47" bestFit="1" customWidth="1"/>
    <col min="12555" max="12555" width="9.44140625" style="47" bestFit="1" customWidth="1"/>
    <col min="12556" max="12800" width="8.88671875" style="47"/>
    <col min="12801" max="12801" width="51.77734375" style="47" customWidth="1"/>
    <col min="12802" max="12802" width="9.109375" style="47" bestFit="1" customWidth="1"/>
    <col min="12803" max="12803" width="12.77734375" style="47" bestFit="1" customWidth="1"/>
    <col min="12804" max="12804" width="11.5546875" style="47" bestFit="1" customWidth="1"/>
    <col min="12805" max="12805" width="8.88671875" style="47"/>
    <col min="12806" max="12806" width="16" style="47" bestFit="1" customWidth="1"/>
    <col min="12807" max="12807" width="12.21875" style="47" bestFit="1" customWidth="1"/>
    <col min="12808" max="12809" width="11.88671875" style="47" bestFit="1" customWidth="1"/>
    <col min="12810" max="12810" width="9.109375" style="47" bestFit="1" customWidth="1"/>
    <col min="12811" max="12811" width="9.44140625" style="47" bestFit="1" customWidth="1"/>
    <col min="12812" max="13056" width="8.88671875" style="47"/>
    <col min="13057" max="13057" width="51.77734375" style="47" customWidth="1"/>
    <col min="13058" max="13058" width="9.109375" style="47" bestFit="1" customWidth="1"/>
    <col min="13059" max="13059" width="12.77734375" style="47" bestFit="1" customWidth="1"/>
    <col min="13060" max="13060" width="11.5546875" style="47" bestFit="1" customWidth="1"/>
    <col min="13061" max="13061" width="8.88671875" style="47"/>
    <col min="13062" max="13062" width="16" style="47" bestFit="1" customWidth="1"/>
    <col min="13063" max="13063" width="12.21875" style="47" bestFit="1" customWidth="1"/>
    <col min="13064" max="13065" width="11.88671875" style="47" bestFit="1" customWidth="1"/>
    <col min="13066" max="13066" width="9.109375" style="47" bestFit="1" customWidth="1"/>
    <col min="13067" max="13067" width="9.44140625" style="47" bestFit="1" customWidth="1"/>
    <col min="13068" max="13312" width="8.88671875" style="47"/>
    <col min="13313" max="13313" width="51.77734375" style="47" customWidth="1"/>
    <col min="13314" max="13314" width="9.109375" style="47" bestFit="1" customWidth="1"/>
    <col min="13315" max="13315" width="12.77734375" style="47" bestFit="1" customWidth="1"/>
    <col min="13316" max="13316" width="11.5546875" style="47" bestFit="1" customWidth="1"/>
    <col min="13317" max="13317" width="8.88671875" style="47"/>
    <col min="13318" max="13318" width="16" style="47" bestFit="1" customWidth="1"/>
    <col min="13319" max="13319" width="12.21875" style="47" bestFit="1" customWidth="1"/>
    <col min="13320" max="13321" width="11.88671875" style="47" bestFit="1" customWidth="1"/>
    <col min="13322" max="13322" width="9.109375" style="47" bestFit="1" customWidth="1"/>
    <col min="13323" max="13323" width="9.44140625" style="47" bestFit="1" customWidth="1"/>
    <col min="13324" max="13568" width="8.88671875" style="47"/>
    <col min="13569" max="13569" width="51.77734375" style="47" customWidth="1"/>
    <col min="13570" max="13570" width="9.109375" style="47" bestFit="1" customWidth="1"/>
    <col min="13571" max="13571" width="12.77734375" style="47" bestFit="1" customWidth="1"/>
    <col min="13572" max="13572" width="11.5546875" style="47" bestFit="1" customWidth="1"/>
    <col min="13573" max="13573" width="8.88671875" style="47"/>
    <col min="13574" max="13574" width="16" style="47" bestFit="1" customWidth="1"/>
    <col min="13575" max="13575" width="12.21875" style="47" bestFit="1" customWidth="1"/>
    <col min="13576" max="13577" width="11.88671875" style="47" bestFit="1" customWidth="1"/>
    <col min="13578" max="13578" width="9.109375" style="47" bestFit="1" customWidth="1"/>
    <col min="13579" max="13579" width="9.44140625" style="47" bestFit="1" customWidth="1"/>
    <col min="13580" max="13824" width="8.88671875" style="47"/>
    <col min="13825" max="13825" width="51.77734375" style="47" customWidth="1"/>
    <col min="13826" max="13826" width="9.109375" style="47" bestFit="1" customWidth="1"/>
    <col min="13827" max="13827" width="12.77734375" style="47" bestFit="1" customWidth="1"/>
    <col min="13828" max="13828" width="11.5546875" style="47" bestFit="1" customWidth="1"/>
    <col min="13829" max="13829" width="8.88671875" style="47"/>
    <col min="13830" max="13830" width="16" style="47" bestFit="1" customWidth="1"/>
    <col min="13831" max="13831" width="12.21875" style="47" bestFit="1" customWidth="1"/>
    <col min="13832" max="13833" width="11.88671875" style="47" bestFit="1" customWidth="1"/>
    <col min="13834" max="13834" width="9.109375" style="47" bestFit="1" customWidth="1"/>
    <col min="13835" max="13835" width="9.44140625" style="47" bestFit="1" customWidth="1"/>
    <col min="13836" max="14080" width="8.88671875" style="47"/>
    <col min="14081" max="14081" width="51.77734375" style="47" customWidth="1"/>
    <col min="14082" max="14082" width="9.109375" style="47" bestFit="1" customWidth="1"/>
    <col min="14083" max="14083" width="12.77734375" style="47" bestFit="1" customWidth="1"/>
    <col min="14084" max="14084" width="11.5546875" style="47" bestFit="1" customWidth="1"/>
    <col min="14085" max="14085" width="8.88671875" style="47"/>
    <col min="14086" max="14086" width="16" style="47" bestFit="1" customWidth="1"/>
    <col min="14087" max="14087" width="12.21875" style="47" bestFit="1" customWidth="1"/>
    <col min="14088" max="14089" width="11.88671875" style="47" bestFit="1" customWidth="1"/>
    <col min="14090" max="14090" width="9.109375" style="47" bestFit="1" customWidth="1"/>
    <col min="14091" max="14091" width="9.44140625" style="47" bestFit="1" customWidth="1"/>
    <col min="14092" max="14336" width="8.88671875" style="47"/>
    <col min="14337" max="14337" width="51.77734375" style="47" customWidth="1"/>
    <col min="14338" max="14338" width="9.109375" style="47" bestFit="1" customWidth="1"/>
    <col min="14339" max="14339" width="12.77734375" style="47" bestFit="1" customWidth="1"/>
    <col min="14340" max="14340" width="11.5546875" style="47" bestFit="1" customWidth="1"/>
    <col min="14341" max="14341" width="8.88671875" style="47"/>
    <col min="14342" max="14342" width="16" style="47" bestFit="1" customWidth="1"/>
    <col min="14343" max="14343" width="12.21875" style="47" bestFit="1" customWidth="1"/>
    <col min="14344" max="14345" width="11.88671875" style="47" bestFit="1" customWidth="1"/>
    <col min="14346" max="14346" width="9.109375" style="47" bestFit="1" customWidth="1"/>
    <col min="14347" max="14347" width="9.44140625" style="47" bestFit="1" customWidth="1"/>
    <col min="14348" max="14592" width="8.88671875" style="47"/>
    <col min="14593" max="14593" width="51.77734375" style="47" customWidth="1"/>
    <col min="14594" max="14594" width="9.109375" style="47" bestFit="1" customWidth="1"/>
    <col min="14595" max="14595" width="12.77734375" style="47" bestFit="1" customWidth="1"/>
    <col min="14596" max="14596" width="11.5546875" style="47" bestFit="1" customWidth="1"/>
    <col min="14597" max="14597" width="8.88671875" style="47"/>
    <col min="14598" max="14598" width="16" style="47" bestFit="1" customWidth="1"/>
    <col min="14599" max="14599" width="12.21875" style="47" bestFit="1" customWidth="1"/>
    <col min="14600" max="14601" width="11.88671875" style="47" bestFit="1" customWidth="1"/>
    <col min="14602" max="14602" width="9.109375" style="47" bestFit="1" customWidth="1"/>
    <col min="14603" max="14603" width="9.44140625" style="47" bestFit="1" customWidth="1"/>
    <col min="14604" max="14848" width="8.88671875" style="47"/>
    <col min="14849" max="14849" width="51.77734375" style="47" customWidth="1"/>
    <col min="14850" max="14850" width="9.109375" style="47" bestFit="1" customWidth="1"/>
    <col min="14851" max="14851" width="12.77734375" style="47" bestFit="1" customWidth="1"/>
    <col min="14852" max="14852" width="11.5546875" style="47" bestFit="1" customWidth="1"/>
    <col min="14853" max="14853" width="8.88671875" style="47"/>
    <col min="14854" max="14854" width="16" style="47" bestFit="1" customWidth="1"/>
    <col min="14855" max="14855" width="12.21875" style="47" bestFit="1" customWidth="1"/>
    <col min="14856" max="14857" width="11.88671875" style="47" bestFit="1" customWidth="1"/>
    <col min="14858" max="14858" width="9.109375" style="47" bestFit="1" customWidth="1"/>
    <col min="14859" max="14859" width="9.44140625" style="47" bestFit="1" customWidth="1"/>
    <col min="14860" max="15104" width="8.88671875" style="47"/>
    <col min="15105" max="15105" width="51.77734375" style="47" customWidth="1"/>
    <col min="15106" max="15106" width="9.109375" style="47" bestFit="1" customWidth="1"/>
    <col min="15107" max="15107" width="12.77734375" style="47" bestFit="1" customWidth="1"/>
    <col min="15108" max="15108" width="11.5546875" style="47" bestFit="1" customWidth="1"/>
    <col min="15109" max="15109" width="8.88671875" style="47"/>
    <col min="15110" max="15110" width="16" style="47" bestFit="1" customWidth="1"/>
    <col min="15111" max="15111" width="12.21875" style="47" bestFit="1" customWidth="1"/>
    <col min="15112" max="15113" width="11.88671875" style="47" bestFit="1" customWidth="1"/>
    <col min="15114" max="15114" width="9.109375" style="47" bestFit="1" customWidth="1"/>
    <col min="15115" max="15115" width="9.44140625" style="47" bestFit="1" customWidth="1"/>
    <col min="15116" max="15360" width="8.88671875" style="47"/>
    <col min="15361" max="15361" width="51.77734375" style="47" customWidth="1"/>
    <col min="15362" max="15362" width="9.109375" style="47" bestFit="1" customWidth="1"/>
    <col min="15363" max="15363" width="12.77734375" style="47" bestFit="1" customWidth="1"/>
    <col min="15364" max="15364" width="11.5546875" style="47" bestFit="1" customWidth="1"/>
    <col min="15365" max="15365" width="8.88671875" style="47"/>
    <col min="15366" max="15366" width="16" style="47" bestFit="1" customWidth="1"/>
    <col min="15367" max="15367" width="12.21875" style="47" bestFit="1" customWidth="1"/>
    <col min="15368" max="15369" width="11.88671875" style="47" bestFit="1" customWidth="1"/>
    <col min="15370" max="15370" width="9.109375" style="47" bestFit="1" customWidth="1"/>
    <col min="15371" max="15371" width="9.44140625" style="47" bestFit="1" customWidth="1"/>
    <col min="15372" max="15616" width="8.88671875" style="47"/>
    <col min="15617" max="15617" width="51.77734375" style="47" customWidth="1"/>
    <col min="15618" max="15618" width="9.109375" style="47" bestFit="1" customWidth="1"/>
    <col min="15619" max="15619" width="12.77734375" style="47" bestFit="1" customWidth="1"/>
    <col min="15620" max="15620" width="11.5546875" style="47" bestFit="1" customWidth="1"/>
    <col min="15621" max="15621" width="8.88671875" style="47"/>
    <col min="15622" max="15622" width="16" style="47" bestFit="1" customWidth="1"/>
    <col min="15623" max="15623" width="12.21875" style="47" bestFit="1" customWidth="1"/>
    <col min="15624" max="15625" width="11.88671875" style="47" bestFit="1" customWidth="1"/>
    <col min="15626" max="15626" width="9.109375" style="47" bestFit="1" customWidth="1"/>
    <col min="15627" max="15627" width="9.44140625" style="47" bestFit="1" customWidth="1"/>
    <col min="15628" max="15872" width="8.88671875" style="47"/>
    <col min="15873" max="15873" width="51.77734375" style="47" customWidth="1"/>
    <col min="15874" max="15874" width="9.109375" style="47" bestFit="1" customWidth="1"/>
    <col min="15875" max="15875" width="12.77734375" style="47" bestFit="1" customWidth="1"/>
    <col min="15876" max="15876" width="11.5546875" style="47" bestFit="1" customWidth="1"/>
    <col min="15877" max="15877" width="8.88671875" style="47"/>
    <col min="15878" max="15878" width="16" style="47" bestFit="1" customWidth="1"/>
    <col min="15879" max="15879" width="12.21875" style="47" bestFit="1" customWidth="1"/>
    <col min="15880" max="15881" width="11.88671875" style="47" bestFit="1" customWidth="1"/>
    <col min="15882" max="15882" width="9.109375" style="47" bestFit="1" customWidth="1"/>
    <col min="15883" max="15883" width="9.44140625" style="47" bestFit="1" customWidth="1"/>
    <col min="15884" max="16128" width="8.88671875" style="47"/>
    <col min="16129" max="16129" width="51.77734375" style="47" customWidth="1"/>
    <col min="16130" max="16130" width="9.109375" style="47" bestFit="1" customWidth="1"/>
    <col min="16131" max="16131" width="12.77734375" style="47" bestFit="1" customWidth="1"/>
    <col min="16132" max="16132" width="11.5546875" style="47" bestFit="1" customWidth="1"/>
    <col min="16133" max="16133" width="8.88671875" style="47"/>
    <col min="16134" max="16134" width="16" style="47" bestFit="1" customWidth="1"/>
    <col min="16135" max="16135" width="12.21875" style="47" bestFit="1" customWidth="1"/>
    <col min="16136" max="16137" width="11.88671875" style="47" bestFit="1" customWidth="1"/>
    <col min="16138" max="16138" width="9.109375" style="47" bestFit="1" customWidth="1"/>
    <col min="16139" max="16139" width="9.44140625" style="47" bestFit="1" customWidth="1"/>
    <col min="16140" max="16384" width="8.88671875" style="47"/>
  </cols>
  <sheetData>
    <row r="1" spans="1:16" ht="18" x14ac:dyDescent="0.3">
      <c r="A1" s="80"/>
      <c r="B1" s="80"/>
      <c r="C1" s="80"/>
      <c r="D1" s="80"/>
      <c r="E1" s="80"/>
      <c r="F1" s="80"/>
    </row>
    <row r="2" spans="1:16" ht="18" x14ac:dyDescent="0.3">
      <c r="A2" s="46"/>
      <c r="B2" s="46"/>
      <c r="C2" s="46"/>
      <c r="D2" s="46"/>
      <c r="E2" s="46"/>
      <c r="F2" s="46"/>
    </row>
    <row r="3" spans="1:16" ht="18" x14ac:dyDescent="0.3">
      <c r="A3" s="46"/>
      <c r="B3" s="46"/>
      <c r="C3" s="46"/>
      <c r="D3" s="46"/>
      <c r="E3" s="46"/>
      <c r="F3" s="46"/>
    </row>
    <row r="4" spans="1:16" ht="144" x14ac:dyDescent="0.3">
      <c r="A4" s="67" t="s">
        <v>71</v>
      </c>
      <c r="B4" s="46"/>
      <c r="C4" s="46"/>
      <c r="D4" s="46"/>
      <c r="E4" s="46"/>
      <c r="F4" s="46"/>
    </row>
    <row r="5" spans="1:16" ht="18" x14ac:dyDescent="0.3">
      <c r="A5" s="46"/>
      <c r="B5" s="46"/>
      <c r="C5" s="46"/>
      <c r="D5" s="46"/>
      <c r="E5" s="46"/>
      <c r="F5" s="46" t="s">
        <v>73</v>
      </c>
    </row>
    <row r="6" spans="1:16" ht="18" x14ac:dyDescent="0.3">
      <c r="A6" s="46" t="s">
        <v>65</v>
      </c>
      <c r="B6" s="46"/>
      <c r="C6" s="46"/>
      <c r="D6" s="46"/>
      <c r="E6" s="46"/>
      <c r="F6" s="46"/>
    </row>
    <row r="7" spans="1:16" x14ac:dyDescent="0.3">
      <c r="A7" s="81" t="s">
        <v>8</v>
      </c>
      <c r="B7" s="81"/>
      <c r="C7" s="81"/>
      <c r="D7" s="81"/>
      <c r="E7" s="81"/>
      <c r="F7" s="81"/>
    </row>
    <row r="8" spans="1:16" ht="15" thickBot="1" x14ac:dyDescent="0.35">
      <c r="G8" s="48"/>
    </row>
    <row r="9" spans="1:16" ht="79.5" customHeight="1" x14ac:dyDescent="0.3">
      <c r="A9" s="29" t="s">
        <v>9</v>
      </c>
      <c r="B9" s="28" t="s">
        <v>76</v>
      </c>
      <c r="C9" s="68"/>
      <c r="D9" s="71" t="s">
        <v>51</v>
      </c>
      <c r="E9" s="70" t="s">
        <v>74</v>
      </c>
      <c r="F9" s="71" t="s">
        <v>75</v>
      </c>
      <c r="G9" s="73"/>
    </row>
    <row r="10" spans="1:16" ht="39" customHeight="1" x14ac:dyDescent="0.3">
      <c r="A10" s="14" t="s">
        <v>66</v>
      </c>
      <c r="B10" s="19" t="s">
        <v>11</v>
      </c>
      <c r="C10" s="19" t="s">
        <v>50</v>
      </c>
      <c r="D10" s="72">
        <f>D11+D12+D13+D14+D15</f>
        <v>10000</v>
      </c>
      <c r="E10" s="72">
        <f>E11+E12+E13+E14+E15</f>
        <v>9000</v>
      </c>
      <c r="F10" s="72">
        <f>SUM(F11:F15)</f>
        <v>1000</v>
      </c>
      <c r="H10" s="49"/>
      <c r="I10" s="49"/>
      <c r="J10" s="49"/>
      <c r="K10" s="6"/>
      <c r="L10" s="7"/>
      <c r="M10" s="7"/>
      <c r="N10" s="7"/>
      <c r="O10" s="7"/>
      <c r="P10" s="7"/>
    </row>
    <row r="11" spans="1:16" x14ac:dyDescent="0.3">
      <c r="A11" s="8" t="s">
        <v>43</v>
      </c>
      <c r="B11" s="9">
        <v>2</v>
      </c>
      <c r="C11" s="9">
        <v>5000</v>
      </c>
      <c r="D11" s="9">
        <f>B11*C11</f>
        <v>10000</v>
      </c>
      <c r="E11" s="9">
        <v>9000</v>
      </c>
      <c r="F11" s="9">
        <f>D11-E11</f>
        <v>1000</v>
      </c>
      <c r="H11" s="49"/>
      <c r="I11" s="49"/>
      <c r="K11" s="10"/>
      <c r="L11" s="10"/>
      <c r="M11" s="10"/>
      <c r="N11" s="10"/>
      <c r="O11" s="10"/>
      <c r="P11" s="10"/>
    </row>
    <row r="12" spans="1:16" x14ac:dyDescent="0.3">
      <c r="A12" s="8" t="s">
        <v>44</v>
      </c>
      <c r="B12" s="9"/>
      <c r="C12" s="9"/>
      <c r="D12" s="9"/>
      <c r="E12" s="9"/>
      <c r="F12" s="9">
        <f t="shared" ref="F12:F15" si="0">D12-E12</f>
        <v>0</v>
      </c>
      <c r="I12" s="49"/>
      <c r="K12" s="10"/>
      <c r="L12" s="10"/>
      <c r="M12" s="10"/>
      <c r="N12" s="10"/>
      <c r="O12" s="10"/>
      <c r="P12" s="10"/>
    </row>
    <row r="13" spans="1:16" ht="15.75" customHeight="1" x14ac:dyDescent="0.3">
      <c r="A13" s="8" t="s">
        <v>45</v>
      </c>
      <c r="B13" s="9"/>
      <c r="C13" s="9"/>
      <c r="D13" s="9"/>
      <c r="E13" s="9"/>
      <c r="F13" s="9">
        <f t="shared" si="0"/>
        <v>0</v>
      </c>
      <c r="I13" s="49"/>
      <c r="K13" s="10"/>
      <c r="L13" s="10"/>
      <c r="M13" s="10"/>
      <c r="N13" s="10"/>
      <c r="O13" s="10"/>
      <c r="P13" s="10"/>
    </row>
    <row r="14" spans="1:16" x14ac:dyDescent="0.3">
      <c r="A14" s="8" t="s">
        <v>46</v>
      </c>
      <c r="B14" s="9"/>
      <c r="C14" s="9"/>
      <c r="D14" s="9"/>
      <c r="E14" s="9"/>
      <c r="F14" s="9">
        <f t="shared" si="0"/>
        <v>0</v>
      </c>
      <c r="I14" s="49"/>
    </row>
    <row r="15" spans="1:16" x14ac:dyDescent="0.3">
      <c r="A15" s="8" t="s">
        <v>47</v>
      </c>
      <c r="B15" s="9"/>
      <c r="C15" s="9"/>
      <c r="D15" s="9">
        <f t="shared" ref="D15" si="1">B15*C15</f>
        <v>0</v>
      </c>
      <c r="E15" s="9"/>
      <c r="F15" s="9">
        <f t="shared" si="0"/>
        <v>0</v>
      </c>
    </row>
    <row r="16" spans="1:16" ht="69" x14ac:dyDescent="0.3">
      <c r="A16" s="14" t="s">
        <v>12</v>
      </c>
      <c r="B16" s="19" t="s">
        <v>13</v>
      </c>
      <c r="C16" s="19" t="s">
        <v>52</v>
      </c>
      <c r="D16" s="15">
        <f>D17+D18+D19+D20</f>
        <v>0</v>
      </c>
      <c r="E16" s="15">
        <f>E17+E18+E19+E20</f>
        <v>0</v>
      </c>
      <c r="F16" s="15">
        <f>SUM(F17:F20)</f>
        <v>0</v>
      </c>
    </row>
    <row r="17" spans="1:13" x14ac:dyDescent="0.3">
      <c r="A17" s="8" t="s">
        <v>14</v>
      </c>
      <c r="B17" s="20"/>
      <c r="C17" s="9"/>
      <c r="D17" s="9"/>
      <c r="E17" s="9"/>
      <c r="F17" s="9"/>
    </row>
    <row r="18" spans="1:13" x14ac:dyDescent="0.3">
      <c r="A18" s="8" t="s">
        <v>15</v>
      </c>
      <c r="B18" s="20"/>
      <c r="C18" s="20"/>
      <c r="D18" s="9"/>
      <c r="E18" s="20"/>
      <c r="F18" s="9"/>
    </row>
    <row r="19" spans="1:13" ht="55.2" x14ac:dyDescent="0.3">
      <c r="A19" s="8" t="s">
        <v>16</v>
      </c>
      <c r="B19" s="20"/>
      <c r="C19" s="20"/>
      <c r="D19" s="9"/>
      <c r="E19" s="20"/>
      <c r="F19" s="9"/>
    </row>
    <row r="20" spans="1:13" x14ac:dyDescent="0.3">
      <c r="A20" s="23" t="s">
        <v>48</v>
      </c>
      <c r="B20" s="20"/>
      <c r="C20" s="20"/>
      <c r="D20" s="9">
        <f t="shared" ref="D20:D24" si="2">B20*C20</f>
        <v>0</v>
      </c>
      <c r="E20" s="20"/>
      <c r="F20" s="9">
        <f t="shared" ref="F20" si="3">D20-E20</f>
        <v>0</v>
      </c>
    </row>
    <row r="21" spans="1:13" ht="41.4" x14ac:dyDescent="0.3">
      <c r="A21" s="14" t="s">
        <v>17</v>
      </c>
      <c r="B21" s="15" t="s">
        <v>18</v>
      </c>
      <c r="C21" s="15" t="s">
        <v>53</v>
      </c>
      <c r="D21" s="15">
        <f>D22+D23+D24</f>
        <v>0</v>
      </c>
      <c r="E21" s="15">
        <f>E22+E23+E24</f>
        <v>0</v>
      </c>
      <c r="F21" s="15">
        <v>0</v>
      </c>
      <c r="G21" s="50"/>
      <c r="H21" s="50"/>
      <c r="I21" s="50"/>
      <c r="J21" s="50"/>
      <c r="K21" s="50"/>
      <c r="L21" s="50"/>
      <c r="M21" s="50"/>
    </row>
    <row r="22" spans="1:13" x14ac:dyDescent="0.3">
      <c r="A22" s="16" t="s">
        <v>19</v>
      </c>
      <c r="B22" s="20"/>
      <c r="C22" s="20"/>
      <c r="D22" s="9"/>
      <c r="E22" s="20"/>
      <c r="F22" s="9"/>
      <c r="G22" s="50"/>
      <c r="H22" s="50"/>
      <c r="I22" s="50"/>
      <c r="J22" s="50"/>
      <c r="K22" s="50"/>
      <c r="L22" s="50"/>
      <c r="M22" s="50"/>
    </row>
    <row r="23" spans="1:13" x14ac:dyDescent="0.3">
      <c r="A23" s="16" t="s">
        <v>20</v>
      </c>
      <c r="B23" s="20"/>
      <c r="C23" s="20"/>
      <c r="D23" s="9"/>
      <c r="E23" s="20"/>
      <c r="F23" s="9"/>
      <c r="G23" s="49"/>
    </row>
    <row r="24" spans="1:13" x14ac:dyDescent="0.3">
      <c r="A24" s="16" t="s">
        <v>21</v>
      </c>
      <c r="B24" s="20"/>
      <c r="C24" s="20"/>
      <c r="D24" s="9">
        <f t="shared" si="2"/>
        <v>0</v>
      </c>
      <c r="E24" s="20"/>
      <c r="F24" s="9">
        <f t="shared" ref="F24" si="4">D24-E24</f>
        <v>0</v>
      </c>
    </row>
    <row r="25" spans="1:13" ht="55.2" x14ac:dyDescent="0.3">
      <c r="A25" s="14" t="s">
        <v>22</v>
      </c>
      <c r="B25" s="15"/>
      <c r="C25" s="15"/>
      <c r="D25" s="15">
        <f>D26+D30+D34</f>
        <v>0</v>
      </c>
      <c r="E25" s="15">
        <f>E26+E30+E34</f>
        <v>0</v>
      </c>
      <c r="F25" s="15">
        <f>F26+F30+F34</f>
        <v>0</v>
      </c>
      <c r="G25" s="51"/>
      <c r="H25" s="51"/>
      <c r="I25" s="51"/>
      <c r="J25" s="51"/>
      <c r="K25" s="51"/>
      <c r="L25" s="51"/>
      <c r="M25" s="51"/>
    </row>
    <row r="26" spans="1:13" ht="41.4" x14ac:dyDescent="0.3">
      <c r="A26" s="12" t="s">
        <v>58</v>
      </c>
      <c r="B26" s="13" t="s">
        <v>18</v>
      </c>
      <c r="C26" s="13" t="s">
        <v>53</v>
      </c>
      <c r="D26" s="13">
        <f>D27+D28+D29</f>
        <v>0</v>
      </c>
      <c r="E26" s="13">
        <f>E27+E28+E29</f>
        <v>0</v>
      </c>
      <c r="F26" s="13">
        <f>SUM(F27:F29)</f>
        <v>0</v>
      </c>
      <c r="G26" s="51"/>
      <c r="H26" s="51"/>
      <c r="I26" s="51"/>
      <c r="J26" s="51"/>
      <c r="K26" s="51"/>
      <c r="L26" s="51"/>
      <c r="M26" s="51"/>
    </row>
    <row r="27" spans="1:13" x14ac:dyDescent="0.3">
      <c r="A27" s="16" t="s">
        <v>24</v>
      </c>
      <c r="B27" s="11"/>
      <c r="C27" s="11"/>
      <c r="D27" s="9"/>
      <c r="E27" s="11"/>
      <c r="F27" s="9"/>
    </row>
    <row r="28" spans="1:13" x14ac:dyDescent="0.3">
      <c r="A28" s="16" t="s">
        <v>24</v>
      </c>
      <c r="B28" s="11"/>
      <c r="C28" s="11"/>
      <c r="D28" s="9"/>
      <c r="E28" s="11"/>
      <c r="F28" s="9"/>
    </row>
    <row r="29" spans="1:13" x14ac:dyDescent="0.3">
      <c r="A29" s="16" t="s">
        <v>24</v>
      </c>
      <c r="B29" s="11"/>
      <c r="C29" s="11"/>
      <c r="D29" s="9">
        <f t="shared" ref="D29" si="5">B29*C29</f>
        <v>0</v>
      </c>
      <c r="E29" s="11"/>
      <c r="F29" s="9">
        <f t="shared" ref="F29" si="6">D29-E29</f>
        <v>0</v>
      </c>
    </row>
    <row r="30" spans="1:13" ht="41.4" x14ac:dyDescent="0.3">
      <c r="A30" s="12" t="s">
        <v>59</v>
      </c>
      <c r="B30" s="13" t="s">
        <v>18</v>
      </c>
      <c r="C30" s="13" t="s">
        <v>53</v>
      </c>
      <c r="D30" s="13">
        <f>D31+D32+D33</f>
        <v>0</v>
      </c>
      <c r="E30" s="13">
        <f>E31+E32+E33</f>
        <v>0</v>
      </c>
      <c r="F30" s="13">
        <f>SUM(F31:F33)</f>
        <v>0</v>
      </c>
    </row>
    <row r="31" spans="1:13" x14ac:dyDescent="0.3">
      <c r="A31" s="16" t="s">
        <v>24</v>
      </c>
      <c r="B31" s="11"/>
      <c r="C31" s="11"/>
      <c r="D31" s="9"/>
      <c r="E31" s="11"/>
      <c r="F31" s="9">
        <f t="shared" ref="F31:F33" si="7">D31-E31</f>
        <v>0</v>
      </c>
    </row>
    <row r="32" spans="1:13" x14ac:dyDescent="0.3">
      <c r="A32" s="16" t="s">
        <v>24</v>
      </c>
      <c r="B32" s="11"/>
      <c r="C32" s="11"/>
      <c r="D32" s="9">
        <f t="shared" ref="D32:D33" si="8">B32*C32</f>
        <v>0</v>
      </c>
      <c r="E32" s="11"/>
      <c r="F32" s="9">
        <f t="shared" si="7"/>
        <v>0</v>
      </c>
    </row>
    <row r="33" spans="1:13" x14ac:dyDescent="0.3">
      <c r="A33" s="16" t="s">
        <v>24</v>
      </c>
      <c r="B33" s="11"/>
      <c r="C33" s="11"/>
      <c r="D33" s="9">
        <f t="shared" si="8"/>
        <v>0</v>
      </c>
      <c r="E33" s="11"/>
      <c r="F33" s="9">
        <f t="shared" si="7"/>
        <v>0</v>
      </c>
    </row>
    <row r="34" spans="1:13" s="1" customFormat="1" ht="41.4" x14ac:dyDescent="0.3">
      <c r="A34" s="32" t="s">
        <v>67</v>
      </c>
      <c r="B34" s="13" t="s">
        <v>18</v>
      </c>
      <c r="C34" s="13" t="s">
        <v>53</v>
      </c>
      <c r="D34" s="13">
        <f>D35+D36+D37</f>
        <v>0</v>
      </c>
      <c r="E34" s="13">
        <f>E35+E36+E37</f>
        <v>0</v>
      </c>
      <c r="F34" s="13">
        <f>SUM(F35:F37)</f>
        <v>0</v>
      </c>
    </row>
    <row r="35" spans="1:13" x14ac:dyDescent="0.3">
      <c r="A35" s="16" t="s">
        <v>24</v>
      </c>
      <c r="B35" s="11"/>
      <c r="C35" s="11"/>
      <c r="D35" s="9"/>
      <c r="E35" s="11"/>
      <c r="F35" s="9"/>
    </row>
    <row r="36" spans="1:13" x14ac:dyDescent="0.3">
      <c r="A36" s="16" t="s">
        <v>24</v>
      </c>
      <c r="B36" s="11"/>
      <c r="C36" s="11"/>
      <c r="D36" s="9">
        <f t="shared" ref="D36:D37" si="9">B36*C36</f>
        <v>0</v>
      </c>
      <c r="E36" s="11"/>
      <c r="F36" s="9">
        <f t="shared" ref="F36:F37" si="10">D36-E36</f>
        <v>0</v>
      </c>
    </row>
    <row r="37" spans="1:13" x14ac:dyDescent="0.3">
      <c r="A37" s="16" t="s">
        <v>24</v>
      </c>
      <c r="B37" s="11"/>
      <c r="C37" s="11"/>
      <c r="D37" s="9">
        <f t="shared" si="9"/>
        <v>0</v>
      </c>
      <c r="E37" s="11"/>
      <c r="F37" s="9">
        <f t="shared" si="10"/>
        <v>0</v>
      </c>
    </row>
    <row r="38" spans="1:13" ht="41.4" x14ac:dyDescent="0.3">
      <c r="A38" s="14" t="s">
        <v>23</v>
      </c>
      <c r="B38" s="15" t="s">
        <v>18</v>
      </c>
      <c r="C38" s="15" t="s">
        <v>53</v>
      </c>
      <c r="D38" s="21">
        <f>D39+D40+D41</f>
        <v>0</v>
      </c>
      <c r="E38" s="21">
        <f>E39+E40+E41</f>
        <v>0</v>
      </c>
      <c r="F38" s="21">
        <f>SUM(F39:F41)</f>
        <v>0</v>
      </c>
      <c r="G38" s="51"/>
      <c r="H38" s="51"/>
      <c r="I38" s="51"/>
      <c r="J38" s="51"/>
      <c r="K38" s="51"/>
      <c r="L38" s="51"/>
      <c r="M38" s="51"/>
    </row>
    <row r="39" spans="1:13" x14ac:dyDescent="0.3">
      <c r="A39" s="16" t="s">
        <v>24</v>
      </c>
      <c r="B39" s="11"/>
      <c r="C39" s="11"/>
      <c r="D39" s="9"/>
      <c r="E39" s="11"/>
      <c r="F39" s="9"/>
      <c r="G39" s="51"/>
      <c r="H39" s="51"/>
      <c r="I39" s="51"/>
      <c r="J39" s="51"/>
      <c r="K39" s="51"/>
      <c r="L39" s="51"/>
      <c r="M39" s="51"/>
    </row>
    <row r="40" spans="1:13" x14ac:dyDescent="0.3">
      <c r="A40" s="16" t="s">
        <v>24</v>
      </c>
      <c r="B40" s="11"/>
      <c r="C40" s="11"/>
      <c r="D40" s="9">
        <f t="shared" ref="D40:D41" si="11">B40*C40</f>
        <v>0</v>
      </c>
      <c r="E40" s="11"/>
      <c r="F40" s="9">
        <f t="shared" ref="F40:F41" si="12">D40-E40</f>
        <v>0</v>
      </c>
    </row>
    <row r="41" spans="1:13" x14ac:dyDescent="0.3">
      <c r="A41" s="16" t="s">
        <v>24</v>
      </c>
      <c r="B41" s="11"/>
      <c r="C41" s="11"/>
      <c r="D41" s="9">
        <f t="shared" si="11"/>
        <v>0</v>
      </c>
      <c r="E41" s="11"/>
      <c r="F41" s="9">
        <f t="shared" si="12"/>
        <v>0</v>
      </c>
    </row>
    <row r="42" spans="1:13" ht="55.2" x14ac:dyDescent="0.3">
      <c r="A42" s="14" t="s">
        <v>25</v>
      </c>
      <c r="B42" s="15" t="s">
        <v>18</v>
      </c>
      <c r="C42" s="15" t="s">
        <v>53</v>
      </c>
      <c r="D42" s="21">
        <f>D43+D44+D45</f>
        <v>0</v>
      </c>
      <c r="E42" s="21">
        <f>E43+E44+E45</f>
        <v>0</v>
      </c>
      <c r="F42" s="21">
        <f>SUM(F43:F45)</f>
        <v>0</v>
      </c>
    </row>
    <row r="43" spans="1:13" x14ac:dyDescent="0.3">
      <c r="A43" s="16" t="s">
        <v>24</v>
      </c>
      <c r="B43" s="11"/>
      <c r="C43" s="11"/>
      <c r="D43" s="9"/>
      <c r="E43" s="11"/>
      <c r="F43" s="9"/>
    </row>
    <row r="44" spans="1:13" x14ac:dyDescent="0.3">
      <c r="A44" s="16" t="s">
        <v>24</v>
      </c>
      <c r="B44" s="11"/>
      <c r="C44" s="11"/>
      <c r="D44" s="9">
        <f t="shared" ref="D44:D45" si="13">B44*C44</f>
        <v>0</v>
      </c>
      <c r="E44" s="11"/>
      <c r="F44" s="9">
        <f t="shared" ref="F44:F45" si="14">D44-E44</f>
        <v>0</v>
      </c>
    </row>
    <row r="45" spans="1:13" x14ac:dyDescent="0.3">
      <c r="A45" s="16" t="s">
        <v>24</v>
      </c>
      <c r="B45" s="11"/>
      <c r="C45" s="11"/>
      <c r="D45" s="9">
        <f t="shared" si="13"/>
        <v>0</v>
      </c>
      <c r="E45" s="11"/>
      <c r="F45" s="9">
        <f t="shared" si="14"/>
        <v>0</v>
      </c>
    </row>
    <row r="46" spans="1:13" ht="41.4" x14ac:dyDescent="0.3">
      <c r="A46" s="14" t="s">
        <v>26</v>
      </c>
      <c r="B46" s="15" t="s">
        <v>18</v>
      </c>
      <c r="C46" s="15" t="s">
        <v>53</v>
      </c>
      <c r="D46" s="21">
        <f>D47+D48+D49</f>
        <v>0</v>
      </c>
      <c r="E46" s="21">
        <f>E47+E48+E49</f>
        <v>0</v>
      </c>
      <c r="F46" s="21">
        <f>SUM(F47:F50)</f>
        <v>0</v>
      </c>
    </row>
    <row r="47" spans="1:13" x14ac:dyDescent="0.3">
      <c r="A47" s="16" t="s">
        <v>24</v>
      </c>
      <c r="B47" s="11"/>
      <c r="C47" s="11"/>
      <c r="D47" s="9"/>
      <c r="E47" s="11"/>
      <c r="F47" s="9"/>
    </row>
    <row r="48" spans="1:13" x14ac:dyDescent="0.3">
      <c r="A48" s="16" t="s">
        <v>24</v>
      </c>
      <c r="B48" s="11"/>
      <c r="C48" s="11"/>
      <c r="D48" s="9">
        <f t="shared" ref="D48:D49" si="15">B48*C48</f>
        <v>0</v>
      </c>
      <c r="E48" s="11"/>
      <c r="F48" s="9">
        <f t="shared" ref="F48:F49" si="16">D48-E48</f>
        <v>0</v>
      </c>
    </row>
    <row r="49" spans="1:6" x14ac:dyDescent="0.3">
      <c r="A49" s="16" t="s">
        <v>24</v>
      </c>
      <c r="B49" s="11"/>
      <c r="C49" s="11"/>
      <c r="D49" s="9">
        <f t="shared" si="15"/>
        <v>0</v>
      </c>
      <c r="E49" s="11"/>
      <c r="F49" s="9">
        <f t="shared" si="16"/>
        <v>0</v>
      </c>
    </row>
    <row r="50" spans="1:6" ht="41.4" x14ac:dyDescent="0.3">
      <c r="A50" s="14" t="s">
        <v>27</v>
      </c>
      <c r="B50" s="15" t="s">
        <v>18</v>
      </c>
      <c r="C50" s="15" t="s">
        <v>53</v>
      </c>
      <c r="D50" s="21">
        <f>D51+D52</f>
        <v>0</v>
      </c>
      <c r="E50" s="21">
        <f>E51+E52</f>
        <v>0</v>
      </c>
      <c r="F50" s="21">
        <f>SUM(F51:F52)</f>
        <v>0</v>
      </c>
    </row>
    <row r="51" spans="1:6" x14ac:dyDescent="0.3">
      <c r="A51" s="16" t="s">
        <v>24</v>
      </c>
      <c r="B51" s="11"/>
      <c r="C51" s="11"/>
      <c r="D51" s="9"/>
      <c r="E51" s="11"/>
      <c r="F51" s="9"/>
    </row>
    <row r="52" spans="1:6" x14ac:dyDescent="0.3">
      <c r="A52" s="16" t="s">
        <v>24</v>
      </c>
      <c r="B52" s="11"/>
      <c r="C52" s="11"/>
      <c r="D52" s="9">
        <f t="shared" ref="D52" si="17">B52*C52</f>
        <v>0</v>
      </c>
      <c r="E52" s="11"/>
      <c r="F52" s="9">
        <f t="shared" ref="F52" si="18">D52-E52</f>
        <v>0</v>
      </c>
    </row>
    <row r="53" spans="1:6" ht="41.4" x14ac:dyDescent="0.3">
      <c r="A53" s="14" t="s">
        <v>28</v>
      </c>
      <c r="B53" s="15" t="s">
        <v>18</v>
      </c>
      <c r="C53" s="15" t="s">
        <v>53</v>
      </c>
      <c r="D53" s="21">
        <f>D54+D55</f>
        <v>0</v>
      </c>
      <c r="E53" s="21">
        <f>E54+E55</f>
        <v>0</v>
      </c>
      <c r="F53" s="21">
        <f>SUM(F54:F55)</f>
        <v>0</v>
      </c>
    </row>
    <row r="54" spans="1:6" x14ac:dyDescent="0.3">
      <c r="A54" s="16" t="s">
        <v>24</v>
      </c>
      <c r="B54" s="11"/>
      <c r="C54" s="11"/>
      <c r="D54" s="9"/>
      <c r="E54" s="11"/>
      <c r="F54" s="9">
        <f t="shared" ref="F54:F55" si="19">D54-E54</f>
        <v>0</v>
      </c>
    </row>
    <row r="55" spans="1:6" x14ac:dyDescent="0.3">
      <c r="A55" s="16" t="s">
        <v>24</v>
      </c>
      <c r="B55" s="11"/>
      <c r="C55" s="11"/>
      <c r="D55" s="9"/>
      <c r="E55" s="11"/>
      <c r="F55" s="9">
        <f t="shared" si="19"/>
        <v>0</v>
      </c>
    </row>
    <row r="56" spans="1:6" ht="41.4" x14ac:dyDescent="0.3">
      <c r="A56" s="14" t="s">
        <v>29</v>
      </c>
      <c r="B56" s="15" t="s">
        <v>18</v>
      </c>
      <c r="C56" s="15" t="s">
        <v>53</v>
      </c>
      <c r="D56" s="21">
        <f>D57+D58</f>
        <v>0</v>
      </c>
      <c r="E56" s="21">
        <f>E57+E58</f>
        <v>0</v>
      </c>
      <c r="F56" s="21">
        <f>SUM(F57:F58)</f>
        <v>0</v>
      </c>
    </row>
    <row r="57" spans="1:6" x14ac:dyDescent="0.3">
      <c r="A57" s="16" t="s">
        <v>24</v>
      </c>
      <c r="B57" s="11"/>
      <c r="C57" s="11"/>
      <c r="D57" s="9">
        <f t="shared" ref="D57:D58" si="20">B57*C57</f>
        <v>0</v>
      </c>
      <c r="E57" s="11"/>
      <c r="F57" s="9">
        <f t="shared" ref="F57:F58" si="21">D57-E57</f>
        <v>0</v>
      </c>
    </row>
    <row r="58" spans="1:6" x14ac:dyDescent="0.3">
      <c r="A58" s="16" t="s">
        <v>24</v>
      </c>
      <c r="B58" s="11"/>
      <c r="C58" s="11"/>
      <c r="D58" s="9">
        <f t="shared" si="20"/>
        <v>0</v>
      </c>
      <c r="E58" s="11"/>
      <c r="F58" s="9">
        <f t="shared" si="21"/>
        <v>0</v>
      </c>
    </row>
    <row r="59" spans="1:6" s="1" customFormat="1" ht="41.4" x14ac:dyDescent="0.3">
      <c r="A59" s="14" t="s">
        <v>30</v>
      </c>
      <c r="B59" s="15" t="s">
        <v>18</v>
      </c>
      <c r="C59" s="15" t="s">
        <v>53</v>
      </c>
      <c r="D59" s="21">
        <f>D60+D61</f>
        <v>0</v>
      </c>
      <c r="E59" s="21">
        <f>E60+E61</f>
        <v>0</v>
      </c>
      <c r="F59" s="21">
        <f>SUM(F60:F61)</f>
        <v>0</v>
      </c>
    </row>
    <row r="60" spans="1:6" x14ac:dyDescent="0.3">
      <c r="A60" s="16" t="s">
        <v>24</v>
      </c>
      <c r="B60" s="11"/>
      <c r="C60" s="11"/>
      <c r="D60" s="9">
        <f t="shared" ref="D60:D61" si="22">B60*C60</f>
        <v>0</v>
      </c>
      <c r="E60" s="11"/>
      <c r="F60" s="9">
        <f t="shared" ref="F60:F61" si="23">D60-E60</f>
        <v>0</v>
      </c>
    </row>
    <row r="61" spans="1:6" x14ac:dyDescent="0.3">
      <c r="A61" s="16" t="s">
        <v>24</v>
      </c>
      <c r="B61" s="11"/>
      <c r="C61" s="11"/>
      <c r="D61" s="9">
        <f t="shared" si="22"/>
        <v>0</v>
      </c>
      <c r="E61" s="11"/>
      <c r="F61" s="9">
        <f t="shared" si="23"/>
        <v>0</v>
      </c>
    </row>
    <row r="62" spans="1:6" ht="41.4" x14ac:dyDescent="0.3">
      <c r="A62" s="14" t="s">
        <v>31</v>
      </c>
      <c r="B62" s="15" t="s">
        <v>18</v>
      </c>
      <c r="C62" s="15" t="s">
        <v>53</v>
      </c>
      <c r="D62" s="21">
        <f>D63+D64</f>
        <v>0</v>
      </c>
      <c r="E62" s="21">
        <f>E63+E64</f>
        <v>0</v>
      </c>
      <c r="F62" s="21">
        <f>SUM(F63:F64)</f>
        <v>0</v>
      </c>
    </row>
    <row r="63" spans="1:6" x14ac:dyDescent="0.3">
      <c r="A63" s="16" t="s">
        <v>24</v>
      </c>
      <c r="B63" s="11"/>
      <c r="C63" s="11"/>
      <c r="D63" s="9"/>
      <c r="E63" s="11"/>
      <c r="F63" s="9">
        <f t="shared" ref="F63:F64" si="24">D63-E63</f>
        <v>0</v>
      </c>
    </row>
    <row r="64" spans="1:6" x14ac:dyDescent="0.3">
      <c r="A64" s="16" t="s">
        <v>24</v>
      </c>
      <c r="B64" s="11"/>
      <c r="C64" s="11"/>
      <c r="D64" s="9">
        <f t="shared" ref="D64" si="25">B64*C64</f>
        <v>0</v>
      </c>
      <c r="E64" s="11"/>
      <c r="F64" s="9">
        <f t="shared" si="24"/>
        <v>0</v>
      </c>
    </row>
    <row r="65" spans="1:6" ht="41.4" x14ac:dyDescent="0.3">
      <c r="A65" s="14" t="s">
        <v>32</v>
      </c>
      <c r="B65" s="15" t="s">
        <v>18</v>
      </c>
      <c r="C65" s="15" t="s">
        <v>53</v>
      </c>
      <c r="D65" s="21">
        <f>D66+D67</f>
        <v>0</v>
      </c>
      <c r="E65" s="21">
        <f>E66+E67</f>
        <v>0</v>
      </c>
      <c r="F65" s="21">
        <f>SUM(F66:F67)</f>
        <v>0</v>
      </c>
    </row>
    <row r="66" spans="1:6" x14ac:dyDescent="0.3">
      <c r="A66" s="17" t="s">
        <v>10</v>
      </c>
      <c r="B66" s="11"/>
      <c r="C66" s="11"/>
      <c r="D66" s="9"/>
      <c r="E66" s="11"/>
      <c r="F66" s="9">
        <f t="shared" ref="F66:F67" si="26">D66-E66</f>
        <v>0</v>
      </c>
    </row>
    <row r="67" spans="1:6" x14ac:dyDescent="0.3">
      <c r="A67" s="17" t="s">
        <v>10</v>
      </c>
      <c r="B67" s="11"/>
      <c r="C67" s="11"/>
      <c r="D67" s="9">
        <f t="shared" ref="D67" si="27">B67*C67</f>
        <v>0</v>
      </c>
      <c r="E67" s="11"/>
      <c r="F67" s="9">
        <f t="shared" si="26"/>
        <v>0</v>
      </c>
    </row>
    <row r="68" spans="1:6" ht="41.4" x14ac:dyDescent="0.3">
      <c r="A68" s="14" t="s">
        <v>68</v>
      </c>
      <c r="B68" s="15" t="s">
        <v>18</v>
      </c>
      <c r="C68" s="15" t="s">
        <v>53</v>
      </c>
      <c r="D68" s="21">
        <f>D69+D70</f>
        <v>0</v>
      </c>
      <c r="E68" s="21">
        <f>E69+E70</f>
        <v>0</v>
      </c>
      <c r="F68" s="21">
        <f>SUM(F69:F70)</f>
        <v>0</v>
      </c>
    </row>
    <row r="69" spans="1:6" x14ac:dyDescent="0.3">
      <c r="A69" s="17" t="s">
        <v>10</v>
      </c>
      <c r="B69" s="11"/>
      <c r="C69" s="11"/>
      <c r="D69" s="9"/>
      <c r="E69" s="11"/>
      <c r="F69" s="9">
        <f t="shared" ref="F69:F70" si="28">D69-E69</f>
        <v>0</v>
      </c>
    </row>
    <row r="70" spans="1:6" x14ac:dyDescent="0.3">
      <c r="A70" s="17" t="s">
        <v>10</v>
      </c>
      <c r="B70" s="11"/>
      <c r="C70" s="11"/>
      <c r="D70" s="9"/>
      <c r="E70" s="11"/>
      <c r="F70" s="9">
        <f t="shared" si="28"/>
        <v>0</v>
      </c>
    </row>
    <row r="71" spans="1:6" ht="33" customHeight="1" x14ac:dyDescent="0.3">
      <c r="A71" s="14" t="s">
        <v>34</v>
      </c>
      <c r="B71" s="18"/>
      <c r="C71" s="18"/>
      <c r="D71" s="21">
        <f>D72+D75+D78+D81</f>
        <v>0</v>
      </c>
      <c r="E71" s="21">
        <f>E72+E75+E78+E81</f>
        <v>0</v>
      </c>
      <c r="F71" s="21">
        <f>F72+F75+F78+F81</f>
        <v>0</v>
      </c>
    </row>
    <row r="72" spans="1:6" ht="41.4" x14ac:dyDescent="0.3">
      <c r="A72" s="12" t="s">
        <v>35</v>
      </c>
      <c r="B72" s="13" t="s">
        <v>18</v>
      </c>
      <c r="C72" s="13" t="s">
        <v>53</v>
      </c>
      <c r="D72" s="22">
        <f>D73+D74</f>
        <v>0</v>
      </c>
      <c r="E72" s="22">
        <f>E73+E74</f>
        <v>0</v>
      </c>
      <c r="F72" s="22">
        <f>SUM(F73:F74)</f>
        <v>0</v>
      </c>
    </row>
    <row r="73" spans="1:6" x14ac:dyDescent="0.3">
      <c r="A73" s="17" t="s">
        <v>10</v>
      </c>
      <c r="B73" s="11"/>
      <c r="C73" s="11"/>
      <c r="D73" s="9"/>
      <c r="E73" s="11"/>
      <c r="F73" s="9">
        <f t="shared" ref="F73:F74" si="29">D73-E73</f>
        <v>0</v>
      </c>
    </row>
    <row r="74" spans="1:6" x14ac:dyDescent="0.3">
      <c r="A74" s="17" t="s">
        <v>10</v>
      </c>
      <c r="B74" s="11"/>
      <c r="C74" s="11"/>
      <c r="D74" s="9">
        <f t="shared" ref="D74" si="30">B74*C74</f>
        <v>0</v>
      </c>
      <c r="E74" s="11"/>
      <c r="F74" s="9">
        <f t="shared" si="29"/>
        <v>0</v>
      </c>
    </row>
    <row r="75" spans="1:6" ht="41.4" x14ac:dyDescent="0.3">
      <c r="A75" s="12" t="s">
        <v>36</v>
      </c>
      <c r="B75" s="13" t="s">
        <v>18</v>
      </c>
      <c r="C75" s="13" t="s">
        <v>53</v>
      </c>
      <c r="D75" s="22">
        <f>D76+D77</f>
        <v>0</v>
      </c>
      <c r="E75" s="22">
        <f>E76+E77</f>
        <v>0</v>
      </c>
      <c r="F75" s="22">
        <f>SUM(F76:F77)</f>
        <v>0</v>
      </c>
    </row>
    <row r="76" spans="1:6" x14ac:dyDescent="0.3">
      <c r="A76" s="17" t="s">
        <v>10</v>
      </c>
      <c r="B76" s="11"/>
      <c r="C76" s="11"/>
      <c r="D76" s="9"/>
      <c r="E76" s="11"/>
      <c r="F76" s="9">
        <f t="shared" ref="F76:F77" si="31">D76-E76</f>
        <v>0</v>
      </c>
    </row>
    <row r="77" spans="1:6" x14ac:dyDescent="0.3">
      <c r="A77" s="17" t="s">
        <v>10</v>
      </c>
      <c r="B77" s="11"/>
      <c r="C77" s="11"/>
      <c r="D77" s="9">
        <f t="shared" ref="D77" si="32">B77*C77</f>
        <v>0</v>
      </c>
      <c r="E77" s="11"/>
      <c r="F77" s="9">
        <f t="shared" si="31"/>
        <v>0</v>
      </c>
    </row>
    <row r="78" spans="1:6" ht="41.4" x14ac:dyDescent="0.3">
      <c r="A78" s="12" t="s">
        <v>37</v>
      </c>
      <c r="B78" s="13" t="s">
        <v>18</v>
      </c>
      <c r="C78" s="13" t="s">
        <v>53</v>
      </c>
      <c r="D78" s="22">
        <f>D79+D80</f>
        <v>0</v>
      </c>
      <c r="E78" s="22">
        <f>E79+E80</f>
        <v>0</v>
      </c>
      <c r="F78" s="22">
        <f>SUM(F79:F80)</f>
        <v>0</v>
      </c>
    </row>
    <row r="79" spans="1:6" x14ac:dyDescent="0.3">
      <c r="A79" s="17" t="s">
        <v>10</v>
      </c>
      <c r="B79" s="11"/>
      <c r="C79" s="11"/>
      <c r="D79" s="9"/>
      <c r="E79" s="11"/>
      <c r="F79" s="9">
        <f t="shared" ref="F79:F80" si="33">D79-E79</f>
        <v>0</v>
      </c>
    </row>
    <row r="80" spans="1:6" x14ac:dyDescent="0.3">
      <c r="A80" s="17" t="s">
        <v>10</v>
      </c>
      <c r="B80" s="11"/>
      <c r="C80" s="11"/>
      <c r="D80" s="9">
        <f t="shared" ref="D80" si="34">B80*C80</f>
        <v>0</v>
      </c>
      <c r="E80" s="11"/>
      <c r="F80" s="9">
        <f t="shared" si="33"/>
        <v>0</v>
      </c>
    </row>
    <row r="81" spans="1:7" ht="41.4" x14ac:dyDescent="0.3">
      <c r="A81" s="12" t="s">
        <v>38</v>
      </c>
      <c r="B81" s="13" t="s">
        <v>18</v>
      </c>
      <c r="C81" s="13" t="s">
        <v>53</v>
      </c>
      <c r="D81" s="22">
        <f>D82+D83</f>
        <v>0</v>
      </c>
      <c r="E81" s="22">
        <f>E82+E83</f>
        <v>0</v>
      </c>
      <c r="F81" s="22">
        <f>SUM(F82:F83)</f>
        <v>0</v>
      </c>
    </row>
    <row r="82" spans="1:7" x14ac:dyDescent="0.3">
      <c r="A82" s="17" t="s">
        <v>10</v>
      </c>
      <c r="B82" s="11"/>
      <c r="C82" s="11"/>
      <c r="D82" s="9"/>
      <c r="E82" s="11"/>
      <c r="F82" s="9"/>
    </row>
    <row r="83" spans="1:7" x14ac:dyDescent="0.3">
      <c r="A83" s="17" t="s">
        <v>10</v>
      </c>
      <c r="B83" s="11"/>
      <c r="C83" s="11"/>
      <c r="D83" s="9">
        <f t="shared" ref="D83" si="35">B83*C83</f>
        <v>0</v>
      </c>
      <c r="E83" s="11"/>
      <c r="F83" s="9">
        <f t="shared" ref="F83" si="36">D83-E83</f>
        <v>0</v>
      </c>
    </row>
    <row r="84" spans="1:7" ht="41.4" x14ac:dyDescent="0.3">
      <c r="A84" s="14" t="s">
        <v>39</v>
      </c>
      <c r="B84" s="15" t="s">
        <v>18</v>
      </c>
      <c r="C84" s="15" t="s">
        <v>53</v>
      </c>
      <c r="D84" s="21">
        <f>D85+D86</f>
        <v>0</v>
      </c>
      <c r="E84" s="21">
        <f>E85+E86</f>
        <v>0</v>
      </c>
      <c r="F84" s="21">
        <f>SUM(F85:F86)</f>
        <v>0</v>
      </c>
    </row>
    <row r="85" spans="1:7" x14ac:dyDescent="0.3">
      <c r="A85" s="23" t="s">
        <v>10</v>
      </c>
      <c r="B85" s="11"/>
      <c r="C85" s="11"/>
      <c r="D85" s="9">
        <f t="shared" ref="D85:D86" si="37">B85*C85</f>
        <v>0</v>
      </c>
      <c r="E85" s="11"/>
      <c r="F85" s="9">
        <f t="shared" ref="F85:F86" si="38">D85-E85</f>
        <v>0</v>
      </c>
    </row>
    <row r="86" spans="1:7" x14ac:dyDescent="0.3">
      <c r="A86" s="23" t="s">
        <v>10</v>
      </c>
      <c r="B86" s="11"/>
      <c r="C86" s="11"/>
      <c r="D86" s="9">
        <f t="shared" si="37"/>
        <v>0</v>
      </c>
      <c r="E86" s="11"/>
      <c r="F86" s="9">
        <f t="shared" si="38"/>
        <v>0</v>
      </c>
    </row>
    <row r="87" spans="1:7" x14ac:dyDescent="0.3">
      <c r="A87" s="26" t="s">
        <v>55</v>
      </c>
      <c r="B87" s="63"/>
      <c r="C87" s="27"/>
      <c r="D87" s="52">
        <f>D84+D71+D68+D65+D62+D59+D56+D53+D50+D46+D42+D38+D25+D21+D16+D10</f>
        <v>10000</v>
      </c>
      <c r="E87" s="52">
        <f>E84+E71+E68+E65+E62+E59+E56+E53+E50+E46+E42+E38+E25+E21+E16+E10</f>
        <v>9000</v>
      </c>
      <c r="F87" s="52">
        <f>F84+F71+F68+F65+F62+F59+F56+F53+F50+F46+F42+F38+F25+F21+F16+F10</f>
        <v>1000</v>
      </c>
    </row>
    <row r="88" spans="1:7" ht="27.6" x14ac:dyDescent="0.3">
      <c r="A88" s="24" t="s">
        <v>54</v>
      </c>
      <c r="B88" s="64"/>
      <c r="C88" s="25"/>
      <c r="D88" s="69"/>
      <c r="E88" s="79">
        <f>E87</f>
        <v>9000</v>
      </c>
      <c r="F88" s="52"/>
    </row>
    <row r="89" spans="1:7" x14ac:dyDescent="0.3">
      <c r="A89" s="24" t="s">
        <v>69</v>
      </c>
      <c r="B89" s="64"/>
      <c r="C89" s="25"/>
      <c r="D89" s="69"/>
      <c r="E89" s="69"/>
      <c r="F89" s="52">
        <f>F87-F88</f>
        <v>1000</v>
      </c>
      <c r="G89" s="49"/>
    </row>
    <row r="90" spans="1:7" x14ac:dyDescent="0.3">
      <c r="A90" s="47" t="s">
        <v>72</v>
      </c>
      <c r="B90" s="65"/>
      <c r="C90" s="54"/>
      <c r="D90" s="54"/>
      <c r="E90" s="54"/>
      <c r="F90" s="55"/>
    </row>
    <row r="91" spans="1:7" x14ac:dyDescent="0.3">
      <c r="A91" s="53" t="s">
        <v>40</v>
      </c>
      <c r="F91" s="57"/>
    </row>
    <row r="92" spans="1:7" x14ac:dyDescent="0.3">
      <c r="A92" s="58" t="s">
        <v>41</v>
      </c>
      <c r="B92" s="66"/>
      <c r="C92" s="59"/>
      <c r="D92" s="59"/>
      <c r="E92" s="59"/>
      <c r="F92" s="60"/>
    </row>
    <row r="93" spans="1:7" x14ac:dyDescent="0.3">
      <c r="A93" s="56" t="s">
        <v>49</v>
      </c>
    </row>
    <row r="94" spans="1:7" ht="28.8" x14ac:dyDescent="0.3">
      <c r="A94" s="61" t="s">
        <v>56</v>
      </c>
    </row>
    <row r="95" spans="1:7" ht="30.9" customHeight="1" x14ac:dyDescent="0.3">
      <c r="A95" s="83" t="s">
        <v>61</v>
      </c>
      <c r="B95" s="83"/>
      <c r="C95" s="83"/>
      <c r="D95" s="83"/>
      <c r="E95" s="83"/>
      <c r="F95" s="83"/>
    </row>
    <row r="96" spans="1:7" x14ac:dyDescent="0.3">
      <c r="A96" s="47" t="s">
        <v>60</v>
      </c>
    </row>
    <row r="97" spans="1:6" x14ac:dyDescent="0.3">
      <c r="A97" s="47" t="s">
        <v>62</v>
      </c>
    </row>
    <row r="98" spans="1:6" ht="23.4" x14ac:dyDescent="0.3">
      <c r="A98" s="82"/>
      <c r="B98" s="82"/>
      <c r="C98" s="82"/>
      <c r="D98" s="82"/>
      <c r="E98" s="82"/>
      <c r="F98" s="82"/>
    </row>
  </sheetData>
  <mergeCells count="4">
    <mergeCell ref="A1:F1"/>
    <mergeCell ref="A7:F7"/>
    <mergeCell ref="A98:F98"/>
    <mergeCell ref="A95:F95"/>
  </mergeCells>
  <conditionalFormatting sqref="F89">
    <cfRule type="cellIs" dxfId="1" priority="1" operator="lessThan">
      <formula>33130</formula>
    </cfRule>
    <cfRule type="cellIs" dxfId="0" priority="2" operator="greaterThan">
      <formula>33130</formula>
    </cfRule>
  </conditionalFormatting>
  <pageMargins left="0.7" right="0.7" top="0.75" bottom="0.75" header="0.3" footer="0.3"/>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2"/>
  <sheetViews>
    <sheetView tabSelected="1" view="pageBreakPreview" topLeftCell="A16" zoomScaleNormal="100" zoomScaleSheetLayoutView="100" workbookViewId="0">
      <selection activeCell="B4" sqref="B4"/>
    </sheetView>
  </sheetViews>
  <sheetFormatPr defaultRowHeight="14.4" x14ac:dyDescent="0.3"/>
  <cols>
    <col min="1" max="1" width="80.77734375" customWidth="1"/>
    <col min="2" max="2" width="22.21875" customWidth="1"/>
  </cols>
  <sheetData>
    <row r="1" spans="1:7" ht="23.4" x14ac:dyDescent="0.3">
      <c r="A1" s="30" t="s">
        <v>2</v>
      </c>
      <c r="B1" s="31"/>
      <c r="C1" s="4"/>
      <c r="D1" s="4"/>
      <c r="E1" s="4"/>
      <c r="F1" s="4"/>
      <c r="G1" s="4"/>
    </row>
    <row r="2" spans="1:7" ht="23.4" x14ac:dyDescent="0.3">
      <c r="A2" s="4"/>
      <c r="B2" s="4"/>
      <c r="C2" s="4"/>
      <c r="D2" s="4"/>
      <c r="E2" s="4"/>
      <c r="F2" s="4"/>
      <c r="G2" s="4"/>
    </row>
    <row r="3" spans="1:7" ht="28.8" x14ac:dyDescent="0.3">
      <c r="A3" s="44" t="s">
        <v>9</v>
      </c>
      <c r="B3" s="45" t="s">
        <v>1</v>
      </c>
      <c r="C3" s="5"/>
    </row>
    <row r="4" spans="1:7" ht="28.8" x14ac:dyDescent="0.3">
      <c r="A4" s="34" t="s">
        <v>42</v>
      </c>
      <c r="B4" s="33">
        <f>'Buget Investitii'!D10</f>
        <v>10000</v>
      </c>
      <c r="C4" s="5"/>
    </row>
    <row r="5" spans="1:7" ht="18" x14ac:dyDescent="0.3">
      <c r="A5" s="34" t="s">
        <v>12</v>
      </c>
      <c r="B5" s="33">
        <f>'Buget Investitii'!D16</f>
        <v>0</v>
      </c>
      <c r="C5" s="5"/>
    </row>
    <row r="6" spans="1:7" ht="28.8" x14ac:dyDescent="0.3">
      <c r="A6" s="34" t="s">
        <v>17</v>
      </c>
      <c r="B6" s="33">
        <f>'Buget Investitii'!D21</f>
        <v>0</v>
      </c>
      <c r="C6" s="5"/>
    </row>
    <row r="7" spans="1:7" ht="43.2" x14ac:dyDescent="0.3">
      <c r="A7" s="34" t="s">
        <v>22</v>
      </c>
      <c r="B7" s="33">
        <f>'Buget Investitii'!D25</f>
        <v>0</v>
      </c>
      <c r="C7" s="5"/>
    </row>
    <row r="8" spans="1:7" ht="28.8" x14ac:dyDescent="0.3">
      <c r="A8" s="34" t="s">
        <v>23</v>
      </c>
      <c r="B8" s="33">
        <f>'Buget Investitii'!D38</f>
        <v>0</v>
      </c>
      <c r="C8" s="5"/>
    </row>
    <row r="9" spans="1:7" ht="43.2" x14ac:dyDescent="0.3">
      <c r="A9" s="34" t="s">
        <v>25</v>
      </c>
      <c r="B9" s="33">
        <f>'Buget Investitii'!D42</f>
        <v>0</v>
      </c>
      <c r="C9" s="5"/>
    </row>
    <row r="10" spans="1:7" ht="18" x14ac:dyDescent="0.3">
      <c r="A10" s="34" t="s">
        <v>26</v>
      </c>
      <c r="B10" s="33">
        <f>'Buget Investitii'!D46</f>
        <v>0</v>
      </c>
      <c r="C10" s="5"/>
    </row>
    <row r="11" spans="1:7" ht="18" x14ac:dyDescent="0.3">
      <c r="A11" s="34" t="s">
        <v>27</v>
      </c>
      <c r="B11" s="33">
        <f>'Buget Investitii'!D50</f>
        <v>0</v>
      </c>
      <c r="C11" s="5"/>
    </row>
    <row r="12" spans="1:7" ht="28.8" x14ac:dyDescent="0.3">
      <c r="A12" s="34" t="s">
        <v>28</v>
      </c>
      <c r="B12" s="33">
        <f>'Buget Investitii'!D53</f>
        <v>0</v>
      </c>
      <c r="C12" s="5"/>
    </row>
    <row r="13" spans="1:7" ht="18" x14ac:dyDescent="0.3">
      <c r="A13" s="34" t="s">
        <v>29</v>
      </c>
      <c r="B13" s="33">
        <f>'Buget Investitii'!D56</f>
        <v>0</v>
      </c>
      <c r="C13" s="5"/>
    </row>
    <row r="14" spans="1:7" ht="18" x14ac:dyDescent="0.3">
      <c r="A14" s="34" t="s">
        <v>30</v>
      </c>
      <c r="B14" s="33">
        <f>'Buget Investitii'!D59</f>
        <v>0</v>
      </c>
      <c r="C14" s="5"/>
    </row>
    <row r="15" spans="1:7" ht="18" x14ac:dyDescent="0.3">
      <c r="A15" s="34" t="s">
        <v>31</v>
      </c>
      <c r="B15" s="33">
        <f>'Buget Investitii'!D62</f>
        <v>0</v>
      </c>
      <c r="C15" s="5"/>
    </row>
    <row r="16" spans="1:7" ht="18" x14ac:dyDescent="0.3">
      <c r="A16" s="34" t="s">
        <v>32</v>
      </c>
      <c r="B16" s="33">
        <f>'Buget Investitii'!D65</f>
        <v>0</v>
      </c>
      <c r="C16" s="5"/>
    </row>
    <row r="17" spans="1:5" ht="18" x14ac:dyDescent="0.3">
      <c r="A17" s="34" t="s">
        <v>33</v>
      </c>
      <c r="B17" s="33">
        <f>'Buget Investitii'!D68</f>
        <v>0</v>
      </c>
      <c r="C17" s="5"/>
    </row>
    <row r="18" spans="1:5" ht="18" x14ac:dyDescent="0.3">
      <c r="A18" s="34" t="s">
        <v>34</v>
      </c>
      <c r="B18" s="33">
        <f>'Buget Investitii'!D71</f>
        <v>0</v>
      </c>
      <c r="C18" s="5"/>
    </row>
    <row r="19" spans="1:5" ht="18" x14ac:dyDescent="0.3">
      <c r="A19" s="34" t="s">
        <v>39</v>
      </c>
      <c r="B19" s="33">
        <f>'Buget Investitii'!D84</f>
        <v>0</v>
      </c>
      <c r="C19" s="5"/>
    </row>
    <row r="20" spans="1:5" ht="18" x14ac:dyDescent="0.3">
      <c r="A20" s="35" t="s">
        <v>3</v>
      </c>
      <c r="B20" s="36">
        <f>SUM(B4:B19)</f>
        <v>10000</v>
      </c>
      <c r="C20" s="5"/>
    </row>
    <row r="21" spans="1:5" ht="18" x14ac:dyDescent="0.3">
      <c r="A21" s="37"/>
      <c r="B21" s="33"/>
      <c r="C21" s="5"/>
    </row>
    <row r="22" spans="1:5" ht="18" x14ac:dyDescent="0.3">
      <c r="A22" s="38" t="s">
        <v>70</v>
      </c>
      <c r="B22" s="39">
        <f>'Buget Investitii'!E87*42.3%</f>
        <v>3807</v>
      </c>
      <c r="C22" s="5"/>
    </row>
    <row r="23" spans="1:5" ht="18" x14ac:dyDescent="0.3">
      <c r="A23" s="38" t="s">
        <v>57</v>
      </c>
      <c r="B23" s="39">
        <f>'Buget Investitii'!E10</f>
        <v>9000</v>
      </c>
      <c r="C23" s="5"/>
    </row>
    <row r="24" spans="1:5" ht="18" x14ac:dyDescent="0.3">
      <c r="A24" s="40" t="s">
        <v>5</v>
      </c>
      <c r="B24" s="74">
        <f>B23-B22</f>
        <v>5193</v>
      </c>
      <c r="C24" s="5"/>
    </row>
    <row r="25" spans="1:5" ht="18" x14ac:dyDescent="0.3">
      <c r="A25" s="41"/>
      <c r="B25" s="42"/>
      <c r="C25" s="5"/>
    </row>
    <row r="26" spans="1:5" ht="18" x14ac:dyDescent="0.3">
      <c r="A26" s="37" t="s">
        <v>4</v>
      </c>
      <c r="B26" s="43">
        <f>'Buget Investitii'!E87</f>
        <v>9000</v>
      </c>
      <c r="C26" s="5"/>
    </row>
    <row r="27" spans="1:5" x14ac:dyDescent="0.3">
      <c r="A27" s="75" t="s">
        <v>6</v>
      </c>
      <c r="B27" s="76">
        <f>'Buget Investitii'!F87</f>
        <v>1000</v>
      </c>
    </row>
    <row r="28" spans="1:5" x14ac:dyDescent="0.3">
      <c r="A28" s="77" t="s">
        <v>7</v>
      </c>
      <c r="B28" s="78">
        <f>B27/B26</f>
        <v>0.1111111111111111</v>
      </c>
    </row>
    <row r="30" spans="1:5" x14ac:dyDescent="0.3">
      <c r="A30" s="1" t="s">
        <v>0</v>
      </c>
    </row>
    <row r="31" spans="1:5" x14ac:dyDescent="0.3">
      <c r="A31" s="2" t="s">
        <v>63</v>
      </c>
      <c r="B31" s="2"/>
      <c r="C31" s="2"/>
      <c r="D31" s="2"/>
      <c r="E31" s="2"/>
    </row>
    <row r="32" spans="1:5" x14ac:dyDescent="0.3">
      <c r="A32" s="3" t="s">
        <v>64</v>
      </c>
      <c r="B32" s="3"/>
      <c r="C32" s="3"/>
      <c r="D32" s="3"/>
      <c r="E32" s="3"/>
    </row>
  </sheetData>
  <pageMargins left="0.7" right="0.7" top="0.75" bottom="0.75" header="0.3" footer="0.3"/>
  <pageSetup scale="8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Buget Investitii</vt:lpstr>
      <vt:lpstr>Sinteza</vt:lpstr>
      <vt:lpstr>'Buget Investitii'!Print_Area</vt:lpstr>
      <vt:lpstr>'Buget Investitii'!Print_Titles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Filat</dc:creator>
  <cp:lastModifiedBy>Chiva Rogoz</cp:lastModifiedBy>
  <cp:lastPrinted>2025-02-03T13:08:13Z</cp:lastPrinted>
  <dcterms:created xsi:type="dcterms:W3CDTF">2018-03-27T12:49:53Z</dcterms:created>
  <dcterms:modified xsi:type="dcterms:W3CDTF">2025-06-04T07:31:58Z</dcterms:modified>
</cp:coreProperties>
</file>